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b03691df4cb294d6/Documents/Documento Pessoais/Downloads - D/"/>
    </mc:Choice>
  </mc:AlternateContent>
  <xr:revisionPtr revIDLastSave="1070" documentId="8_{0BB37BBC-056D-4632-A605-AECABAB1C083}" xr6:coauthVersionLast="47" xr6:coauthVersionMax="47" xr10:uidLastSave="{17D44626-B645-4347-B7F5-F2A04CD222A1}"/>
  <bookViews>
    <workbookView xWindow="-120" yWindow="-120" windowWidth="29040" windowHeight="15840" activeTab="1" xr2:uid="{00000000-000D-0000-FFFF-FFFF00000000}"/>
  </bookViews>
  <sheets>
    <sheet name="Como Definir Meta de Compras" sheetId="3" r:id="rId1"/>
    <sheet name="Instruções de Uso da Planilha" sheetId="6" r:id="rId2"/>
    <sheet name="Gerar Meta de Compras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6" i="1"/>
  <c r="E9" i="1"/>
  <c r="K4" i="1"/>
  <c r="L6" i="1" s="1"/>
  <c r="E29" i="1"/>
  <c r="E27" i="1"/>
  <c r="E26" i="1"/>
  <c r="E18" i="1"/>
  <c r="M25" i="1" l="1"/>
  <c r="N25" i="1" s="1"/>
  <c r="D30" i="1"/>
  <c r="D18" i="1"/>
  <c r="D19" i="1"/>
  <c r="D20" i="1"/>
  <c r="M35" i="1"/>
  <c r="N35" i="1" s="1"/>
  <c r="M27" i="1"/>
  <c r="N27" i="1" s="1"/>
  <c r="M32" i="1"/>
  <c r="N32" i="1" s="1"/>
  <c r="M28" i="1"/>
  <c r="N28" i="1" s="1"/>
  <c r="M37" i="1"/>
  <c r="N37" i="1" s="1"/>
  <c r="M29" i="1"/>
  <c r="N29" i="1" s="1"/>
  <c r="M34" i="1"/>
  <c r="N34" i="1" s="1"/>
  <c r="M33" i="1"/>
  <c r="N33" i="1" s="1"/>
  <c r="M30" i="1"/>
  <c r="N30" i="1" s="1"/>
  <c r="M31" i="1"/>
  <c r="N31" i="1" s="1"/>
  <c r="M36" i="1"/>
  <c r="N36" i="1" s="1"/>
  <c r="D27" i="1"/>
  <c r="D26" i="1"/>
  <c r="D25" i="1"/>
  <c r="D29" i="1"/>
  <c r="D28" i="1"/>
  <c r="M26" i="1"/>
  <c r="N26" i="1" s="1"/>
  <c r="M13" i="1"/>
  <c r="N13" i="1" s="1"/>
  <c r="M18" i="1"/>
  <c r="N18" i="1" s="1"/>
  <c r="M22" i="1"/>
  <c r="N22" i="1" s="1"/>
  <c r="M23" i="1"/>
  <c r="N23" i="1" s="1"/>
  <c r="M17" i="1"/>
  <c r="N17" i="1" s="1"/>
  <c r="M9" i="1"/>
  <c r="N9" i="1" s="1"/>
  <c r="M8" i="1"/>
  <c r="N8" i="1" s="1"/>
  <c r="M14" i="1"/>
  <c r="N14" i="1" s="1"/>
  <c r="M15" i="1"/>
  <c r="N15" i="1" s="1"/>
  <c r="M21" i="1"/>
  <c r="N21" i="1" s="1"/>
  <c r="M12" i="1"/>
  <c r="N12" i="1" s="1"/>
  <c r="M10" i="1"/>
  <c r="N10" i="1" s="1"/>
  <c r="M11" i="1"/>
  <c r="N11" i="1" s="1"/>
  <c r="M16" i="1"/>
  <c r="N16" i="1" s="1"/>
  <c r="M24" i="1"/>
  <c r="N24" i="1" s="1"/>
  <c r="M19" i="1"/>
  <c r="N19" i="1" s="1"/>
  <c r="M20" i="1"/>
  <c r="N20" i="1" s="1"/>
  <c r="N4" i="1" l="1"/>
  <c r="M4" i="1" s="1"/>
  <c r="E19" i="1"/>
  <c r="E28" i="1"/>
  <c r="D21" i="1"/>
  <c r="D31" i="1"/>
  <c r="E30" i="1"/>
  <c r="E20" i="1"/>
  <c r="E25" i="1"/>
  <c r="E21" i="1" l="1"/>
  <c r="E31" i="1"/>
</calcChain>
</file>

<file path=xl/sharedStrings.xml><?xml version="1.0" encoding="utf-8"?>
<sst xmlns="http://schemas.openxmlformats.org/spreadsheetml/2006/main" count="105" uniqueCount="35">
  <si>
    <t>Categoria</t>
  </si>
  <si>
    <t>Ético</t>
  </si>
  <si>
    <t>Genérico</t>
  </si>
  <si>
    <t>Similar</t>
  </si>
  <si>
    <t>Part.%</t>
  </si>
  <si>
    <t>Não Medicamento</t>
  </si>
  <si>
    <t>xxxxxxxxxxxxxxxxx</t>
  </si>
  <si>
    <t>xxxxxxxxxxx</t>
  </si>
  <si>
    <t>Marca Própria</t>
  </si>
  <si>
    <t>Medicamento</t>
  </si>
  <si>
    <t>Outros</t>
  </si>
  <si>
    <t>Tipo \ Comprador</t>
  </si>
  <si>
    <t>CMV %</t>
  </si>
  <si>
    <t>xxxxxxxxxx</t>
  </si>
  <si>
    <t>xxxxxxxxxxxxxxxxxxxx</t>
  </si>
  <si>
    <t>Sem Classificação</t>
  </si>
  <si>
    <t>Meta de Compra</t>
  </si>
  <si>
    <t>Meta de Venda</t>
  </si>
  <si>
    <t>Meta Compra</t>
  </si>
  <si>
    <t>Total</t>
  </si>
  <si>
    <t>Meta de Compra por Categoria</t>
  </si>
  <si>
    <t>CMV % Mês Anterior</t>
  </si>
  <si>
    <t>Venda Mês Anterior</t>
  </si>
  <si>
    <t>XXXX</t>
  </si>
  <si>
    <t>Total Venda Mês Anterior</t>
  </si>
  <si>
    <t>xxxxxxxxxxxxxxxxxxxxxxxxxxx</t>
  </si>
  <si>
    <t>xxxxxxxxxxxx</t>
  </si>
  <si>
    <t>Gerar Meta de Compras Global</t>
  </si>
  <si>
    <t>Resumo Meta de Compras por Categoria</t>
  </si>
  <si>
    <t>Meta de Compras</t>
  </si>
  <si>
    <t>Gerar Meta de Compras por Categoria</t>
  </si>
  <si>
    <t>Compra x Venda</t>
  </si>
  <si>
    <t>Defina a Categoria</t>
  </si>
  <si>
    <t>Grupo / Linha (Use a do sistema)</t>
  </si>
  <si>
    <t>Tipo / Comprador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</si>
</sst>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&quot;R$&quot;\ * #,##0_-;\-&quot;R$&quot;\ * #,##0_-;_-&quot;R$&quot;\ * &quot;-&quot;_-;_-@_-"/>
    <numFmt numFmtId="165" formatCode="_-&quot;R$&quot;\ * #,##0.00_-;\-&quot;R$&quot;\ * #,##0.00_-;_-&quot;R$&quot;\ * &quot;-&quot;??_-;_-@_-"/>
    <numFmt numFmtId="166" formatCode="_(&quot;R$&quot;* #,##0.00_);_(&quot;R$&quot;* \(#,##0.00\);_(&quot;R$&quot;* &quot;-&quot;??_);_(@_)"/>
    <numFmt numFmtId="167" formatCode="_(* #,##0.00_);_(* \(#,##0.00\);_(* &quot;-&quot;??_);_(@_)"/>
    <numFmt numFmtId="168" formatCode="_-&quot;R$ &quot;* #,##0.00_-;&quot;-R$ &quot;* #,##0.00_-;_-&quot;R$ &quot;* \-??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2" tint="-0.499984740745262"/>
      <name val="Arial Nova"/>
      <family val="2"/>
    </font>
    <font>
      <b/>
      <sz val="11"/>
      <color theme="2" tint="-0.499984740745262"/>
      <name val="Arial Nova"/>
      <family val="2"/>
    </font>
    <font>
      <sz val="8"/>
      <color theme="2" tint="-0.499984740745262"/>
      <name val="Arial Nova"/>
      <family val="2"/>
    </font>
    <font>
      <sz val="11"/>
      <color theme="0"/>
      <name val="Arial Nova"/>
      <family val="2"/>
    </font>
    <font>
      <sz val="12"/>
      <color indexed="8"/>
      <name val="Verdana"/>
      <family val="2"/>
    </font>
    <font>
      <sz val="11"/>
      <color indexed="9"/>
      <name val="Helv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1"/>
      <color rgb="FF000000"/>
      <name val="Calibri"/>
      <family val="2"/>
      <charset val="1"/>
    </font>
    <font>
      <sz val="10"/>
      <name val="Tahoma"/>
      <family val="2"/>
    </font>
    <font>
      <sz val="10"/>
      <name val="Arial"/>
      <family val="2"/>
    </font>
    <font>
      <sz val="11"/>
      <color rgb="FFFF0000"/>
      <name val="Arial Nova"/>
      <family val="2"/>
    </font>
    <font>
      <b/>
      <sz val="8"/>
      <color theme="2" tint="-0.499984740745262"/>
      <name val="Arial Nova"/>
      <family val="2"/>
    </font>
    <font>
      <sz val="8"/>
      <color rgb="FF740000"/>
      <name val="Arial Nova"/>
      <family val="2"/>
    </font>
    <font>
      <b/>
      <i/>
      <sz val="11"/>
      <color theme="2" tint="-0.499984740745262"/>
      <name val="Arial Nova"/>
      <family val="2"/>
    </font>
    <font>
      <b/>
      <sz val="11"/>
      <color theme="0"/>
      <name val="Arial Nova"/>
      <family val="2"/>
    </font>
    <font>
      <sz val="12"/>
      <color theme="0"/>
      <name val="Arial Nova"/>
      <family val="2"/>
    </font>
    <font>
      <b/>
      <i/>
      <u/>
      <sz val="12"/>
      <color theme="2" tint="-0.499984740745262"/>
      <name val="Arial Nova"/>
      <family val="2"/>
    </font>
    <font>
      <b/>
      <i/>
      <sz val="12"/>
      <color theme="1" tint="0.34998626667073579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3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740000"/>
      </left>
      <right/>
      <top style="thin">
        <color rgb="FF740000"/>
      </top>
      <bottom/>
      <diagonal/>
    </border>
    <border>
      <left/>
      <right/>
      <top style="thin">
        <color rgb="FF740000"/>
      </top>
      <bottom/>
      <diagonal/>
    </border>
    <border>
      <left/>
      <right style="thin">
        <color rgb="FF740000"/>
      </right>
      <top style="thin">
        <color rgb="FF740000"/>
      </top>
      <bottom/>
      <diagonal/>
    </border>
    <border>
      <left style="thin">
        <color rgb="FF740000"/>
      </left>
      <right/>
      <top/>
      <bottom/>
      <diagonal/>
    </border>
    <border>
      <left/>
      <right style="thin">
        <color rgb="FF740000"/>
      </right>
      <top/>
      <bottom/>
      <diagonal/>
    </border>
    <border>
      <left style="thin">
        <color rgb="FF740000"/>
      </left>
      <right/>
      <top/>
      <bottom style="thin">
        <color rgb="FF740000"/>
      </bottom>
      <diagonal/>
    </border>
    <border>
      <left/>
      <right/>
      <top/>
      <bottom style="thin">
        <color rgb="FF740000"/>
      </bottom>
      <diagonal/>
    </border>
    <border>
      <left/>
      <right style="thin">
        <color rgb="FF740000"/>
      </right>
      <top/>
      <bottom style="thin">
        <color rgb="FF740000"/>
      </bottom>
      <diagonal/>
    </border>
    <border>
      <left/>
      <right/>
      <top/>
      <bottom style="dashed">
        <color rgb="FF740000"/>
      </bottom>
      <diagonal/>
    </border>
    <border>
      <left/>
      <right/>
      <top/>
      <bottom style="thin">
        <color theme="0"/>
      </bottom>
      <diagonal/>
    </border>
    <border>
      <left style="dotted">
        <color rgb="FF740000"/>
      </left>
      <right/>
      <top/>
      <bottom/>
      <diagonal/>
    </border>
    <border>
      <left/>
      <right/>
      <top style="dashed">
        <color rgb="FF740000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dashed">
        <color rgb="FF740000"/>
      </left>
      <right/>
      <top style="dashed">
        <color rgb="FF740000"/>
      </top>
      <bottom/>
      <diagonal/>
    </border>
    <border>
      <left/>
      <right style="dashed">
        <color rgb="FF740000"/>
      </right>
      <top style="dashed">
        <color rgb="FF740000"/>
      </top>
      <bottom/>
      <diagonal/>
    </border>
    <border>
      <left style="dashed">
        <color rgb="FF740000"/>
      </left>
      <right/>
      <top/>
      <bottom/>
      <diagonal/>
    </border>
    <border>
      <left/>
      <right style="dashed">
        <color rgb="FF740000"/>
      </right>
      <top/>
      <bottom/>
      <diagonal/>
    </border>
    <border>
      <left style="dashed">
        <color rgb="FF740000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dashed">
        <color rgb="FF740000"/>
      </right>
      <top style="thin">
        <color theme="2" tint="-0.24994659260841701"/>
      </top>
      <bottom/>
      <diagonal/>
    </border>
    <border>
      <left style="dashed">
        <color rgb="FF740000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dashed">
        <color rgb="FF740000"/>
      </right>
      <top/>
      <bottom style="thin">
        <color theme="2" tint="-0.24994659260841701"/>
      </bottom>
      <diagonal/>
    </border>
    <border>
      <left style="dashed">
        <color rgb="FF740000"/>
      </left>
      <right/>
      <top/>
      <bottom style="dashed">
        <color rgb="FF740000"/>
      </bottom>
      <diagonal/>
    </border>
    <border>
      <left/>
      <right style="dashed">
        <color rgb="FF740000"/>
      </right>
      <top/>
      <bottom style="dashed">
        <color rgb="FF740000"/>
      </bottom>
      <diagonal/>
    </border>
    <border>
      <left/>
      <right/>
      <top/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 style="dashed">
        <color rgb="FF74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ashed">
        <color rgb="FF740000"/>
      </right>
      <top style="thin">
        <color theme="0"/>
      </top>
      <bottom style="thin">
        <color theme="0"/>
      </bottom>
      <diagonal/>
    </border>
    <border>
      <left style="dashed">
        <color rgb="FF740000"/>
      </left>
      <right/>
      <top style="thin">
        <color theme="0"/>
      </top>
      <bottom style="dashed">
        <color rgb="FF740000"/>
      </bottom>
      <diagonal/>
    </border>
    <border>
      <left/>
      <right/>
      <top style="thin">
        <color theme="0"/>
      </top>
      <bottom style="dashed">
        <color rgb="FF740000"/>
      </bottom>
      <diagonal/>
    </border>
    <border>
      <left/>
      <right style="dashed">
        <color rgb="FF740000"/>
      </right>
      <top style="thin">
        <color theme="0"/>
      </top>
      <bottom style="dashed">
        <color rgb="FF740000"/>
      </bottom>
      <diagonal/>
    </border>
  </borders>
  <cellStyleXfs count="546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 applyNumberFormat="0" applyFill="0" applyBorder="0" applyProtection="0">
      <alignment vertical="top"/>
    </xf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 applyNumberFormat="0" applyFill="0" applyBorder="0" applyProtection="0">
      <alignment vertical="top"/>
    </xf>
    <xf numFmtId="0" fontId="1" fillId="0" borderId="0"/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167" fontId="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8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9" fillId="0" borderId="0"/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9" fillId="0" borderId="0"/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10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9" fontId="9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9" fontId="8" fillId="0" borderId="0" applyFont="0" applyFill="0" applyBorder="0" applyAlignment="0" applyProtection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" fillId="0" borderId="0"/>
    <xf numFmtId="0" fontId="9" fillId="0" borderId="0"/>
    <xf numFmtId="0" fontId="11" fillId="0" borderId="0"/>
    <xf numFmtId="0" fontId="11" fillId="0" borderId="0"/>
    <xf numFmtId="0" fontId="7" fillId="0" borderId="0" applyNumberFormat="0" applyFill="0" applyBorder="0" applyProtection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7" fillId="0" borderId="0" applyNumberFormat="0" applyFill="0" applyBorder="0" applyProtection="0">
      <alignment vertical="top"/>
    </xf>
    <xf numFmtId="0" fontId="9" fillId="0" borderId="0"/>
    <xf numFmtId="0" fontId="11" fillId="0" borderId="0"/>
    <xf numFmtId="165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11" fillId="0" borderId="0"/>
    <xf numFmtId="0" fontId="7" fillId="0" borderId="0" applyNumberFormat="0" applyFill="0" applyBorder="0" applyProtection="0">
      <alignment vertical="top"/>
    </xf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9" fontId="8" fillId="0" borderId="0" applyFont="0" applyFill="0" applyBorder="0" applyAlignment="0" applyProtection="0"/>
    <xf numFmtId="0" fontId="9" fillId="0" borderId="0"/>
    <xf numFmtId="9" fontId="8" fillId="0" borderId="0" applyFont="0" applyFill="0" applyBorder="0" applyAlignment="0" applyProtection="0"/>
    <xf numFmtId="0" fontId="9" fillId="0" borderId="0"/>
    <xf numFmtId="0" fontId="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9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 applyNumberFormat="0" applyFill="0" applyBorder="0" applyProtection="0">
      <alignment vertical="top"/>
    </xf>
    <xf numFmtId="0" fontId="9" fillId="0" borderId="0"/>
    <xf numFmtId="0" fontId="7" fillId="0" borderId="0" applyNumberFormat="0" applyFill="0" applyBorder="0" applyProtection="0">
      <alignment vertical="top"/>
    </xf>
    <xf numFmtId="0" fontId="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9" fontId="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Border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7" fillId="0" borderId="0" applyNumberFormat="0" applyFill="0" applyBorder="0" applyProtection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165" fontId="1" fillId="0" borderId="0" applyFont="0" applyFill="0" applyBorder="0" applyAlignment="0" applyProtection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1" fillId="0" borderId="0"/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9" fontId="8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7" fillId="0" borderId="0" applyNumberFormat="0" applyFill="0" applyBorder="0" applyProtection="0">
      <alignment vertical="top"/>
    </xf>
    <xf numFmtId="0" fontId="14" fillId="0" borderId="0"/>
    <xf numFmtId="0" fontId="13" fillId="0" borderId="0"/>
    <xf numFmtId="0" fontId="14" fillId="0" borderId="0"/>
    <xf numFmtId="0" fontId="13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</cellStyleXfs>
  <cellXfs count="76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0" fontId="3" fillId="2" borderId="1" xfId="1" applyNumberFormat="1" applyFont="1" applyFill="1" applyBorder="1" applyAlignment="1" applyProtection="1">
      <alignment horizontal="center"/>
      <protection hidden="1"/>
    </xf>
    <xf numFmtId="3" fontId="3" fillId="2" borderId="1" xfId="1" applyNumberFormat="1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Protection="1">
      <protection locked="0"/>
    </xf>
    <xf numFmtId="0" fontId="16" fillId="0" borderId="0" xfId="0" applyFont="1" applyAlignment="1" applyProtection="1">
      <alignment vertical="center"/>
      <protection hidden="1"/>
    </xf>
    <xf numFmtId="0" fontId="3" fillId="3" borderId="1" xfId="0" applyFont="1" applyFill="1" applyBorder="1" applyProtection="1">
      <protection locked="0"/>
    </xf>
    <xf numFmtId="4" fontId="3" fillId="3" borderId="1" xfId="0" applyNumberFormat="1" applyFont="1" applyFill="1" applyBorder="1" applyAlignment="1" applyProtection="1">
      <alignment horizontal="center"/>
      <protection locked="0"/>
    </xf>
    <xf numFmtId="10" fontId="3" fillId="3" borderId="1" xfId="0" applyNumberFormat="1" applyFont="1" applyFill="1" applyBorder="1" applyAlignment="1" applyProtection="1">
      <alignment horizontal="center"/>
      <protection locked="0"/>
    </xf>
    <xf numFmtId="0" fontId="15" fillId="3" borderId="1" xfId="0" applyFont="1" applyFill="1" applyBorder="1" applyProtection="1">
      <protection locked="0"/>
    </xf>
    <xf numFmtId="0" fontId="0" fillId="0" borderId="0" xfId="0" applyProtection="1">
      <protection locked="0"/>
    </xf>
    <xf numFmtId="10" fontId="19" fillId="4" borderId="1" xfId="1" applyNumberFormat="1" applyFont="1" applyFill="1" applyBorder="1" applyAlignment="1" applyProtection="1">
      <alignment horizontal="center"/>
      <protection hidden="1"/>
    </xf>
    <xf numFmtId="0" fontId="16" fillId="0" borderId="11" xfId="0" applyFont="1" applyBorder="1" applyAlignment="1" applyProtection="1">
      <alignment horizontal="center" vertical="center"/>
      <protection hidden="1"/>
    </xf>
    <xf numFmtId="0" fontId="0" fillId="0" borderId="12" xfId="0" applyBorder="1"/>
    <xf numFmtId="0" fontId="3" fillId="0" borderId="12" xfId="0" applyFont="1" applyBorder="1" applyProtection="1">
      <protection locked="0"/>
    </xf>
    <xf numFmtId="0" fontId="3" fillId="0" borderId="0" xfId="0" applyFont="1" applyProtection="1">
      <protection hidden="1"/>
    </xf>
    <xf numFmtId="0" fontId="3" fillId="0" borderId="10" xfId="0" applyFont="1" applyBorder="1" applyProtection="1">
      <protection hidden="1"/>
    </xf>
    <xf numFmtId="0" fontId="3" fillId="0" borderId="13" xfId="0" applyFont="1" applyBorder="1" applyProtection="1">
      <protection hidden="1"/>
    </xf>
    <xf numFmtId="0" fontId="4" fillId="3" borderId="1" xfId="0" applyFont="1" applyFill="1" applyBorder="1" applyProtection="1">
      <protection locked="0"/>
    </xf>
    <xf numFmtId="0" fontId="21" fillId="0" borderId="0" xfId="0" applyFont="1" applyAlignment="1" applyProtection="1">
      <alignment horizontal="center"/>
      <protection hidden="1"/>
    </xf>
    <xf numFmtId="0" fontId="3" fillId="0" borderId="3" xfId="0" applyFont="1" applyBorder="1" applyProtection="1">
      <protection hidden="1"/>
    </xf>
    <xf numFmtId="0" fontId="3" fillId="0" borderId="8" xfId="0" applyFont="1" applyBorder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0" fontId="3" fillId="0" borderId="16" xfId="0" applyFont="1" applyBorder="1" applyProtection="1">
      <protection hidden="1"/>
    </xf>
    <xf numFmtId="0" fontId="3" fillId="0" borderId="17" xfId="0" applyFont="1" applyBorder="1" applyProtection="1">
      <protection hidden="1"/>
    </xf>
    <xf numFmtId="0" fontId="3" fillId="0" borderId="18" xfId="0" applyFont="1" applyBorder="1" applyProtection="1">
      <protection hidden="1"/>
    </xf>
    <xf numFmtId="0" fontId="3" fillId="0" borderId="19" xfId="0" applyFont="1" applyBorder="1" applyProtection="1">
      <protection hidden="1"/>
    </xf>
    <xf numFmtId="0" fontId="5" fillId="0" borderId="18" xfId="0" applyFont="1" applyBorder="1" applyAlignment="1" applyProtection="1">
      <alignment horizontal="center" vertical="center"/>
      <protection hidden="1"/>
    </xf>
    <xf numFmtId="0" fontId="5" fillId="0" borderId="19" xfId="0" applyFont="1" applyBorder="1" applyAlignment="1" applyProtection="1">
      <alignment horizontal="center" vertical="center"/>
      <protection hidden="1"/>
    </xf>
    <xf numFmtId="0" fontId="3" fillId="0" borderId="24" xfId="0" applyFont="1" applyBorder="1" applyProtection="1">
      <protection hidden="1"/>
    </xf>
    <xf numFmtId="0" fontId="3" fillId="0" borderId="25" xfId="0" applyFont="1" applyBorder="1" applyProtection="1">
      <protection hidden="1"/>
    </xf>
    <xf numFmtId="0" fontId="3" fillId="0" borderId="18" xfId="0" applyFont="1" applyBorder="1" applyProtection="1">
      <protection locked="0"/>
    </xf>
    <xf numFmtId="0" fontId="5" fillId="0" borderId="26" xfId="0" applyFont="1" applyBorder="1" applyAlignment="1" applyProtection="1">
      <alignment horizontal="center" vertical="center"/>
      <protection hidden="1"/>
    </xf>
    <xf numFmtId="0" fontId="17" fillId="0" borderId="27" xfId="0" applyFont="1" applyBorder="1" applyAlignment="1" applyProtection="1">
      <alignment horizontal="center"/>
      <protection hidden="1"/>
    </xf>
    <xf numFmtId="0" fontId="5" fillId="0" borderId="18" xfId="0" applyFont="1" applyBorder="1" applyAlignment="1" applyProtection="1">
      <alignment horizontal="left" vertical="center"/>
      <protection hidden="1"/>
    </xf>
    <xf numFmtId="0" fontId="3" fillId="2" borderId="28" xfId="0" applyFont="1" applyFill="1" applyBorder="1" applyProtection="1">
      <protection hidden="1"/>
    </xf>
    <xf numFmtId="3" fontId="3" fillId="2" borderId="29" xfId="1" applyNumberFormat="1" applyFont="1" applyFill="1" applyBorder="1" applyAlignment="1" applyProtection="1">
      <alignment horizontal="center"/>
      <protection hidden="1"/>
    </xf>
    <xf numFmtId="0" fontId="19" fillId="4" borderId="28" xfId="0" applyFont="1" applyFill="1" applyBorder="1" applyProtection="1">
      <protection hidden="1"/>
    </xf>
    <xf numFmtId="3" fontId="19" fillId="4" borderId="29" xfId="1" applyNumberFormat="1" applyFont="1" applyFill="1" applyBorder="1" applyAlignment="1" applyProtection="1">
      <alignment horizontal="center"/>
      <protection hidden="1"/>
    </xf>
    <xf numFmtId="0" fontId="0" fillId="0" borderId="18" xfId="0" applyBorder="1" applyProtection="1">
      <protection hidden="1"/>
    </xf>
    <xf numFmtId="0" fontId="0" fillId="0" borderId="19" xfId="0" applyBorder="1" applyProtection="1">
      <protection hidden="1"/>
    </xf>
    <xf numFmtId="0" fontId="18" fillId="0" borderId="18" xfId="0" applyFont="1" applyBorder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19" xfId="0" applyFont="1" applyBorder="1" applyAlignment="1" applyProtection="1">
      <alignment horizontal="center"/>
      <protection hidden="1"/>
    </xf>
    <xf numFmtId="3" fontId="20" fillId="5" borderId="20" xfId="1" applyNumberFormat="1" applyFont="1" applyFill="1" applyBorder="1" applyAlignment="1" applyProtection="1">
      <alignment horizontal="center" vertical="center"/>
      <protection locked="0"/>
    </xf>
    <xf numFmtId="3" fontId="20" fillId="5" borderId="22" xfId="1" applyNumberFormat="1" applyFont="1" applyFill="1" applyBorder="1" applyAlignment="1" applyProtection="1">
      <alignment horizontal="center" vertical="center"/>
      <protection locked="0"/>
    </xf>
    <xf numFmtId="3" fontId="20" fillId="5" borderId="14" xfId="1" applyNumberFormat="1" applyFont="1" applyFill="1" applyBorder="1" applyAlignment="1" applyProtection="1">
      <alignment horizontal="center" vertical="center"/>
      <protection hidden="1"/>
    </xf>
    <xf numFmtId="3" fontId="20" fillId="5" borderId="15" xfId="1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horizontal="left"/>
      <protection hidden="1"/>
    </xf>
    <xf numFmtId="3" fontId="20" fillId="5" borderId="21" xfId="1" applyNumberFormat="1" applyFont="1" applyFill="1" applyBorder="1" applyAlignment="1" applyProtection="1">
      <alignment horizontal="center" vertical="center"/>
      <protection hidden="1"/>
    </xf>
    <xf numFmtId="3" fontId="20" fillId="5" borderId="23" xfId="1" applyNumberFormat="1" applyFont="1" applyFill="1" applyBorder="1" applyAlignment="1" applyProtection="1">
      <alignment horizontal="center" vertical="center"/>
      <protection hidden="1"/>
    </xf>
    <xf numFmtId="10" fontId="20" fillId="5" borderId="14" xfId="1" applyNumberFormat="1" applyFont="1" applyFill="1" applyBorder="1" applyAlignment="1" applyProtection="1">
      <alignment horizontal="center" vertical="center"/>
      <protection locked="0"/>
    </xf>
    <xf numFmtId="10" fontId="20" fillId="5" borderId="15" xfId="1" applyNumberFormat="1" applyFont="1" applyFill="1" applyBorder="1" applyAlignment="1" applyProtection="1">
      <alignment horizontal="center" vertical="center"/>
      <protection locked="0"/>
    </xf>
    <xf numFmtId="10" fontId="20" fillId="5" borderId="20" xfId="1" applyNumberFormat="1" applyFont="1" applyFill="1" applyBorder="1" applyAlignment="1" applyProtection="1">
      <alignment horizontal="center" vertical="center"/>
      <protection hidden="1"/>
    </xf>
    <xf numFmtId="10" fontId="20" fillId="5" borderId="22" xfId="1" applyNumberFormat="1" applyFont="1" applyFill="1" applyBorder="1" applyAlignment="1" applyProtection="1">
      <alignment horizontal="center" vertical="center"/>
      <protection hidden="1"/>
    </xf>
    <xf numFmtId="0" fontId="3" fillId="0" borderId="30" xfId="0" applyFont="1" applyBorder="1" applyProtection="1">
      <protection hidden="1"/>
    </xf>
    <xf numFmtId="0" fontId="3" fillId="0" borderId="31" xfId="0" applyFont="1" applyBorder="1" applyProtection="1">
      <protection hidden="1"/>
    </xf>
    <xf numFmtId="0" fontId="3" fillId="0" borderId="32" xfId="0" applyFont="1" applyBorder="1" applyProtection="1">
      <protection hidden="1"/>
    </xf>
  </cellXfs>
  <cellStyles count="546">
    <cellStyle name="Comma" xfId="68" xr:uid="{00000000-0005-0000-0000-000000000000}"/>
    <cellStyle name="Comma [0]" xfId="67" xr:uid="{00000000-0005-0000-0000-000001000000}"/>
    <cellStyle name="Currency" xfId="69" xr:uid="{00000000-0005-0000-0000-000002000000}"/>
    <cellStyle name="Currency [0]" xfId="64" xr:uid="{00000000-0005-0000-0000-000003000000}"/>
    <cellStyle name="Moeda 2" xfId="2" xr:uid="{00000000-0005-0000-0000-000004000000}"/>
    <cellStyle name="Moeda 3" xfId="5" xr:uid="{00000000-0005-0000-0000-000005000000}"/>
    <cellStyle name="Moeda 4" xfId="6" xr:uid="{00000000-0005-0000-0000-000006000000}"/>
    <cellStyle name="Moeda 5" xfId="4" xr:uid="{00000000-0005-0000-0000-000007000000}"/>
    <cellStyle name="Moeda 6" xfId="129" xr:uid="{00000000-0005-0000-0000-000008000000}"/>
    <cellStyle name="Moeda 6 2" xfId="436" xr:uid="{00000000-0005-0000-0000-000009000000}"/>
    <cellStyle name="Moeda 6 3" xfId="318" xr:uid="{00000000-0005-0000-0000-00000A000000}"/>
    <cellStyle name="Normal" xfId="0" builtinId="0"/>
    <cellStyle name="Normal 10" xfId="36" xr:uid="{00000000-0005-0000-0000-00000C000000}"/>
    <cellStyle name="Normal 10 2" xfId="37" xr:uid="{00000000-0005-0000-0000-00000D000000}"/>
    <cellStyle name="Normal 10 3" xfId="378" xr:uid="{00000000-0005-0000-0000-00000E000000}"/>
    <cellStyle name="Normal 10_lista de coberturas" xfId="72" xr:uid="{00000000-0005-0000-0000-00000F000000}"/>
    <cellStyle name="Normal 100" xfId="7" xr:uid="{00000000-0005-0000-0000-000010000000}"/>
    <cellStyle name="Normal 101" xfId="324" xr:uid="{00000000-0005-0000-0000-000011000000}"/>
    <cellStyle name="Normal 102" xfId="325" xr:uid="{00000000-0005-0000-0000-000012000000}"/>
    <cellStyle name="Normal 103" xfId="326" xr:uid="{00000000-0005-0000-0000-000013000000}"/>
    <cellStyle name="Normal 104" xfId="327" xr:uid="{00000000-0005-0000-0000-000014000000}"/>
    <cellStyle name="Normal 105" xfId="328" xr:uid="{00000000-0005-0000-0000-000015000000}"/>
    <cellStyle name="Normal 106" xfId="329" xr:uid="{00000000-0005-0000-0000-000016000000}"/>
    <cellStyle name="Normal 107" xfId="330" xr:uid="{00000000-0005-0000-0000-000017000000}"/>
    <cellStyle name="Normal 108" xfId="331" xr:uid="{00000000-0005-0000-0000-000018000000}"/>
    <cellStyle name="Normal 109" xfId="332" xr:uid="{00000000-0005-0000-0000-000019000000}"/>
    <cellStyle name="Normal 11" xfId="123" xr:uid="{00000000-0005-0000-0000-00001A000000}"/>
    <cellStyle name="Normal 11 2" xfId="382" xr:uid="{00000000-0005-0000-0000-00001B000000}"/>
    <cellStyle name="Normal 11 3" xfId="433" xr:uid="{00000000-0005-0000-0000-00001C000000}"/>
    <cellStyle name="Normal 11 4" xfId="245" xr:uid="{00000000-0005-0000-0000-00001D000000}"/>
    <cellStyle name="Normal 110" xfId="333" xr:uid="{00000000-0005-0000-0000-00001E000000}"/>
    <cellStyle name="Normal 111" xfId="334" xr:uid="{00000000-0005-0000-0000-00001F000000}"/>
    <cellStyle name="Normal 112" xfId="335" xr:uid="{00000000-0005-0000-0000-000020000000}"/>
    <cellStyle name="Normal 113" xfId="336" xr:uid="{00000000-0005-0000-0000-000021000000}"/>
    <cellStyle name="Normal 114" xfId="338" xr:uid="{00000000-0005-0000-0000-000022000000}"/>
    <cellStyle name="Normal 115" xfId="337" xr:uid="{00000000-0005-0000-0000-000023000000}"/>
    <cellStyle name="Normal 116" xfId="340" xr:uid="{00000000-0005-0000-0000-000024000000}"/>
    <cellStyle name="Normal 117" xfId="339" xr:uid="{00000000-0005-0000-0000-000025000000}"/>
    <cellStyle name="Normal 118" xfId="341" xr:uid="{00000000-0005-0000-0000-000026000000}"/>
    <cellStyle name="Normal 119" xfId="342" xr:uid="{00000000-0005-0000-0000-000027000000}"/>
    <cellStyle name="Normal 12" xfId="122" xr:uid="{00000000-0005-0000-0000-000028000000}"/>
    <cellStyle name="Normal 12 2" xfId="386" xr:uid="{00000000-0005-0000-0000-000029000000}"/>
    <cellStyle name="Normal 12 3" xfId="432" xr:uid="{00000000-0005-0000-0000-00002A000000}"/>
    <cellStyle name="Normal 12 4" xfId="240" xr:uid="{00000000-0005-0000-0000-00002B000000}"/>
    <cellStyle name="Normal 120" xfId="343" xr:uid="{00000000-0005-0000-0000-00002C000000}"/>
    <cellStyle name="Normal 121" xfId="344" xr:uid="{00000000-0005-0000-0000-00002D000000}"/>
    <cellStyle name="Normal 122" xfId="345" xr:uid="{00000000-0005-0000-0000-00002E000000}"/>
    <cellStyle name="Normal 123" xfId="346" xr:uid="{00000000-0005-0000-0000-00002F000000}"/>
    <cellStyle name="Normal 124" xfId="347" xr:uid="{00000000-0005-0000-0000-000030000000}"/>
    <cellStyle name="Normal 125" xfId="348" xr:uid="{00000000-0005-0000-0000-000031000000}"/>
    <cellStyle name="Normal 126" xfId="349" xr:uid="{00000000-0005-0000-0000-000032000000}"/>
    <cellStyle name="Normal 127" xfId="350" xr:uid="{00000000-0005-0000-0000-000033000000}"/>
    <cellStyle name="Normal 128" xfId="351" xr:uid="{00000000-0005-0000-0000-000034000000}"/>
    <cellStyle name="Normal 129" xfId="352" xr:uid="{00000000-0005-0000-0000-000035000000}"/>
    <cellStyle name="Normal 13" xfId="121" xr:uid="{00000000-0005-0000-0000-000036000000}"/>
    <cellStyle name="Normal 13 2" xfId="389" xr:uid="{00000000-0005-0000-0000-000037000000}"/>
    <cellStyle name="Normal 13 3" xfId="431" xr:uid="{00000000-0005-0000-0000-000038000000}"/>
    <cellStyle name="Normal 13 4" xfId="296" xr:uid="{00000000-0005-0000-0000-000039000000}"/>
    <cellStyle name="Normal 130" xfId="353" xr:uid="{00000000-0005-0000-0000-00003A000000}"/>
    <cellStyle name="Normal 131" xfId="354" xr:uid="{00000000-0005-0000-0000-00003B000000}"/>
    <cellStyle name="Normal 132" xfId="355" xr:uid="{00000000-0005-0000-0000-00003C000000}"/>
    <cellStyle name="Normal 133" xfId="356" xr:uid="{00000000-0005-0000-0000-00003D000000}"/>
    <cellStyle name="Normal 134" xfId="358" xr:uid="{00000000-0005-0000-0000-00003E000000}"/>
    <cellStyle name="Normal 135" xfId="360" xr:uid="{00000000-0005-0000-0000-00003F000000}"/>
    <cellStyle name="Normal 136" xfId="363" xr:uid="{00000000-0005-0000-0000-000040000000}"/>
    <cellStyle name="Normal 137" xfId="367" xr:uid="{00000000-0005-0000-0000-000041000000}"/>
    <cellStyle name="Normal 138" xfId="371" xr:uid="{00000000-0005-0000-0000-000042000000}"/>
    <cellStyle name="Normal 139" xfId="375" xr:uid="{00000000-0005-0000-0000-000043000000}"/>
    <cellStyle name="Normal 14" xfId="120" xr:uid="{00000000-0005-0000-0000-000044000000}"/>
    <cellStyle name="Normal 14 2" xfId="391" xr:uid="{00000000-0005-0000-0000-000045000000}"/>
    <cellStyle name="Normal 14 3" xfId="273" xr:uid="{00000000-0005-0000-0000-000046000000}"/>
    <cellStyle name="Normal 140" xfId="379" xr:uid="{00000000-0005-0000-0000-000047000000}"/>
    <cellStyle name="Normal 141" xfId="383" xr:uid="{00000000-0005-0000-0000-000048000000}"/>
    <cellStyle name="Normal 142" xfId="385" xr:uid="{00000000-0005-0000-0000-000049000000}"/>
    <cellStyle name="Normal 143" xfId="388" xr:uid="{00000000-0005-0000-0000-00004A000000}"/>
    <cellStyle name="Normal 144" xfId="390" xr:uid="{00000000-0005-0000-0000-00004B000000}"/>
    <cellStyle name="Normal 145" xfId="392" xr:uid="{00000000-0005-0000-0000-00004C000000}"/>
    <cellStyle name="Normal 146" xfId="393" xr:uid="{00000000-0005-0000-0000-00004D000000}"/>
    <cellStyle name="Normal 147" xfId="395" xr:uid="{00000000-0005-0000-0000-00004E000000}"/>
    <cellStyle name="Normal 148" xfId="398" xr:uid="{00000000-0005-0000-0000-00004F000000}"/>
    <cellStyle name="Normal 149" xfId="400" xr:uid="{00000000-0005-0000-0000-000050000000}"/>
    <cellStyle name="Normal 15" xfId="119" xr:uid="{00000000-0005-0000-0000-000051000000}"/>
    <cellStyle name="Normal 15 2" xfId="394" xr:uid="{00000000-0005-0000-0000-000052000000}"/>
    <cellStyle name="Normal 15 3" xfId="265" xr:uid="{00000000-0005-0000-0000-000053000000}"/>
    <cellStyle name="Normal 150" xfId="402" xr:uid="{00000000-0005-0000-0000-000054000000}"/>
    <cellStyle name="Normal 151" xfId="403" xr:uid="{00000000-0005-0000-0000-000055000000}"/>
    <cellStyle name="Normal 152" xfId="405" xr:uid="{00000000-0005-0000-0000-000056000000}"/>
    <cellStyle name="Normal 153" xfId="406" xr:uid="{00000000-0005-0000-0000-000057000000}"/>
    <cellStyle name="Normal 154" xfId="407" xr:uid="{00000000-0005-0000-0000-000058000000}"/>
    <cellStyle name="Normal 155" xfId="408" xr:uid="{00000000-0005-0000-0000-000059000000}"/>
    <cellStyle name="Normal 156" xfId="409" xr:uid="{00000000-0005-0000-0000-00005A000000}"/>
    <cellStyle name="Normal 157" xfId="410" xr:uid="{00000000-0005-0000-0000-00005B000000}"/>
    <cellStyle name="Normal 158" xfId="411" xr:uid="{00000000-0005-0000-0000-00005C000000}"/>
    <cellStyle name="Normal 159" xfId="413" xr:uid="{00000000-0005-0000-0000-00005D000000}"/>
    <cellStyle name="Normal 16" xfId="118" xr:uid="{00000000-0005-0000-0000-00005E000000}"/>
    <cellStyle name="Normal 16 2" xfId="117" xr:uid="{00000000-0005-0000-0000-00005F000000}"/>
    <cellStyle name="Normal 16 2 2" xfId="429" xr:uid="{00000000-0005-0000-0000-000060000000}"/>
    <cellStyle name="Normal 16 2 3" xfId="396" xr:uid="{00000000-0005-0000-0000-000061000000}"/>
    <cellStyle name="Normal 16 3" xfId="430" xr:uid="{00000000-0005-0000-0000-000062000000}"/>
    <cellStyle name="Normal 16 4" xfId="308" xr:uid="{00000000-0005-0000-0000-000063000000}"/>
    <cellStyle name="Normal 160" xfId="414" xr:uid="{00000000-0005-0000-0000-000064000000}"/>
    <cellStyle name="Normal 161" xfId="415" xr:uid="{00000000-0005-0000-0000-000065000000}"/>
    <cellStyle name="Normal 162" xfId="417" xr:uid="{00000000-0005-0000-0000-000066000000}"/>
    <cellStyle name="Normal 163" xfId="419" xr:uid="{00000000-0005-0000-0000-000067000000}"/>
    <cellStyle name="Normal 164" xfId="452" xr:uid="{00000000-0005-0000-0000-000068000000}"/>
    <cellStyle name="Normal 165" xfId="453" xr:uid="{00000000-0005-0000-0000-000069000000}"/>
    <cellStyle name="Normal 166" xfId="455" xr:uid="{00000000-0005-0000-0000-00006A000000}"/>
    <cellStyle name="Normal 167" xfId="456" xr:uid="{00000000-0005-0000-0000-00006B000000}"/>
    <cellStyle name="Normal 168" xfId="458" xr:uid="{00000000-0005-0000-0000-00006C000000}"/>
    <cellStyle name="Normal 169" xfId="459" xr:uid="{00000000-0005-0000-0000-00006D000000}"/>
    <cellStyle name="Normal 17" xfId="139" xr:uid="{00000000-0005-0000-0000-00006E000000}"/>
    <cellStyle name="Normal 17 2" xfId="136" xr:uid="{00000000-0005-0000-0000-00006F000000}"/>
    <cellStyle name="Normal 17 2 2" xfId="437" xr:uid="{00000000-0005-0000-0000-000070000000}"/>
    <cellStyle name="Normal 17 2 3" xfId="397" xr:uid="{00000000-0005-0000-0000-000071000000}"/>
    <cellStyle name="Normal 17 3" xfId="438" xr:uid="{00000000-0005-0000-0000-000072000000}"/>
    <cellStyle name="Normal 17 4" xfId="310" xr:uid="{00000000-0005-0000-0000-000073000000}"/>
    <cellStyle name="Normal 170" xfId="460" xr:uid="{00000000-0005-0000-0000-000074000000}"/>
    <cellStyle name="Normal 171" xfId="461" xr:uid="{00000000-0005-0000-0000-000075000000}"/>
    <cellStyle name="Normal 172" xfId="464" xr:uid="{00000000-0005-0000-0000-000076000000}"/>
    <cellStyle name="Normal 173" xfId="463" xr:uid="{00000000-0005-0000-0000-000077000000}"/>
    <cellStyle name="Normal 174" xfId="466" xr:uid="{00000000-0005-0000-0000-000078000000}"/>
    <cellStyle name="Normal 175" xfId="467" xr:uid="{00000000-0005-0000-0000-000079000000}"/>
    <cellStyle name="Normal 176" xfId="468" xr:uid="{00000000-0005-0000-0000-00007A000000}"/>
    <cellStyle name="Normal 177" xfId="470" xr:uid="{00000000-0005-0000-0000-00007B000000}"/>
    <cellStyle name="Normal 178" xfId="472" xr:uid="{00000000-0005-0000-0000-00007C000000}"/>
    <cellStyle name="Normal 179" xfId="473" xr:uid="{00000000-0005-0000-0000-00007D000000}"/>
    <cellStyle name="Normal 18" xfId="102" xr:uid="{00000000-0005-0000-0000-00007E000000}"/>
    <cellStyle name="Normal 18 2" xfId="124" xr:uid="{00000000-0005-0000-0000-00007F000000}"/>
    <cellStyle name="Normal 18 2 2" xfId="434" xr:uid="{00000000-0005-0000-0000-000080000000}"/>
    <cellStyle name="Normal 18 2 3" xfId="399" xr:uid="{00000000-0005-0000-0000-000081000000}"/>
    <cellStyle name="Normal 18 3" xfId="421" xr:uid="{00000000-0005-0000-0000-000082000000}"/>
    <cellStyle name="Normal 18 4" xfId="320" xr:uid="{00000000-0005-0000-0000-000083000000}"/>
    <cellStyle name="Normal 180" xfId="509" xr:uid="{00000000-0005-0000-0000-000084000000}"/>
    <cellStyle name="Normal 180 2" xfId="516" xr:uid="{00000000-0005-0000-0000-000085000000}"/>
    <cellStyle name="Normal 181" xfId="510" xr:uid="{00000000-0005-0000-0000-000086000000}"/>
    <cellStyle name="Normal 181 2" xfId="517" xr:uid="{00000000-0005-0000-0000-000087000000}"/>
    <cellStyle name="Normal 182" xfId="511" xr:uid="{00000000-0005-0000-0000-000088000000}"/>
    <cellStyle name="Normal 182 2" xfId="518" xr:uid="{00000000-0005-0000-0000-000089000000}"/>
    <cellStyle name="Normal 183" xfId="512" xr:uid="{00000000-0005-0000-0000-00008A000000}"/>
    <cellStyle name="Normal 183 2" xfId="519" xr:uid="{00000000-0005-0000-0000-00008B000000}"/>
    <cellStyle name="Normal 184" xfId="513" xr:uid="{00000000-0005-0000-0000-00008C000000}"/>
    <cellStyle name="Normal 184 2" xfId="520" xr:uid="{00000000-0005-0000-0000-00008D000000}"/>
    <cellStyle name="Normal 185" xfId="514" xr:uid="{00000000-0005-0000-0000-00008E000000}"/>
    <cellStyle name="Normal 185 2" xfId="521" xr:uid="{00000000-0005-0000-0000-00008F000000}"/>
    <cellStyle name="Normal 19" xfId="132" xr:uid="{00000000-0005-0000-0000-000090000000}"/>
    <cellStyle name="Normal 19 2" xfId="401" xr:uid="{00000000-0005-0000-0000-000091000000}"/>
    <cellStyle name="Normal 19 3" xfId="309" xr:uid="{00000000-0005-0000-0000-000092000000}"/>
    <cellStyle name="Normal 2" xfId="8" xr:uid="{00000000-0005-0000-0000-000093000000}"/>
    <cellStyle name="Normal 2 10" xfId="48" xr:uid="{00000000-0005-0000-0000-000094000000}"/>
    <cellStyle name="Normal 2 11" xfId="83" xr:uid="{00000000-0005-0000-0000-000095000000}"/>
    <cellStyle name="Normal 2 12" xfId="84" xr:uid="{00000000-0005-0000-0000-000096000000}"/>
    <cellStyle name="Normal 2 12 2" xfId="85" xr:uid="{00000000-0005-0000-0000-000097000000}"/>
    <cellStyle name="Normal 2 12 2 2" xfId="86" xr:uid="{00000000-0005-0000-0000-000098000000}"/>
    <cellStyle name="Normal 2 12 3" xfId="94" xr:uid="{00000000-0005-0000-0000-000099000000}"/>
    <cellStyle name="Normal 2 12 3 10" xfId="183" xr:uid="{00000000-0005-0000-0000-00009A000000}"/>
    <cellStyle name="Normal 2 12 3 10 2" xfId="481" xr:uid="{00000000-0005-0000-0000-00009B000000}"/>
    <cellStyle name="Normal 2 12 3 10 3" xfId="492" xr:uid="{00000000-0005-0000-0000-00009C000000}"/>
    <cellStyle name="Normal 2 12 3 10 3 2" xfId="503" xr:uid="{00000000-0005-0000-0000-00009D000000}"/>
    <cellStyle name="Normal 2 12 3 11" xfId="522" xr:uid="{00000000-0005-0000-0000-00009E000000}"/>
    <cellStyle name="Normal 2 12 3 11 2" xfId="523" xr:uid="{00000000-0005-0000-0000-00009F000000}"/>
    <cellStyle name="Normal 2 12 3 12" xfId="544" xr:uid="{00000000-0005-0000-0000-0000A0000000}"/>
    <cellStyle name="Normal 2 12 3 12 2" xfId="545" xr:uid="{00000000-0005-0000-0000-0000A1000000}"/>
    <cellStyle name="Normal 2 12 3 2" xfId="95" xr:uid="{00000000-0005-0000-0000-0000A2000000}"/>
    <cellStyle name="Normal 2 12 3 3" xfId="108" xr:uid="{00000000-0005-0000-0000-0000A3000000}"/>
    <cellStyle name="Normal 2 12 3 3 2" xfId="103" xr:uid="{00000000-0005-0000-0000-0000A4000000}"/>
    <cellStyle name="Normal 2 12 3 4" xfId="128" xr:uid="{00000000-0005-0000-0000-0000A5000000}"/>
    <cellStyle name="Normal 2 12 3 4 2" xfId="109" xr:uid="{00000000-0005-0000-0000-0000A6000000}"/>
    <cellStyle name="Normal 2 12 3 4 3" xfId="201" xr:uid="{00000000-0005-0000-0000-0000A7000000}"/>
    <cellStyle name="Normal 2 12 3 4 3 2" xfId="196" xr:uid="{00000000-0005-0000-0000-0000A8000000}"/>
    <cellStyle name="Normal 2 12 3 4 3 3" xfId="194" xr:uid="{00000000-0005-0000-0000-0000A9000000}"/>
    <cellStyle name="Normal 2 12 3 4 3 3 2" xfId="221" xr:uid="{00000000-0005-0000-0000-0000AA000000}"/>
    <cellStyle name="Normal 2 12 3 4 3 4" xfId="500" xr:uid="{00000000-0005-0000-0000-0000AB000000}"/>
    <cellStyle name="Normal 2 12 3 4 4" xfId="200" xr:uid="{00000000-0005-0000-0000-0000AC000000}"/>
    <cellStyle name="Normal 2 12 3 4 4 2" xfId="222" xr:uid="{00000000-0005-0000-0000-0000AD000000}"/>
    <cellStyle name="Normal 2 12 3 4 5" xfId="233" xr:uid="{00000000-0005-0000-0000-0000AE000000}"/>
    <cellStyle name="Normal 2 12 3 4 6" xfId="475" xr:uid="{00000000-0005-0000-0000-0000AF000000}"/>
    <cellStyle name="Normal 2 12 3 4 6 2" xfId="497" xr:uid="{00000000-0005-0000-0000-0000B0000000}"/>
    <cellStyle name="Normal 2 12 3 4 7" xfId="184" xr:uid="{00000000-0005-0000-0000-0000B1000000}"/>
    <cellStyle name="Normal 2 12 3 4 7 2" xfId="480" xr:uid="{00000000-0005-0000-0000-0000B2000000}"/>
    <cellStyle name="Normal 2 12 3 4 7 3" xfId="486" xr:uid="{00000000-0005-0000-0000-0000B3000000}"/>
    <cellStyle name="Normal 2 12 3 4 7 3 2" xfId="504" xr:uid="{00000000-0005-0000-0000-0000B4000000}"/>
    <cellStyle name="Normal 2 12 3 4 8" xfId="537" xr:uid="{00000000-0005-0000-0000-0000B5000000}"/>
    <cellStyle name="Normal 2 12 3 4 8 2" xfId="541" xr:uid="{00000000-0005-0000-0000-0000B6000000}"/>
    <cellStyle name="Normal 2 12 3 5" xfId="178" xr:uid="{00000000-0005-0000-0000-0000B7000000}"/>
    <cellStyle name="Normal 2 12 3 5 2" xfId="179" xr:uid="{00000000-0005-0000-0000-0000B8000000}"/>
    <cellStyle name="Normal 2 12 3 5 2 10" xfId="535" xr:uid="{00000000-0005-0000-0000-0000B9000000}"/>
    <cellStyle name="Normal 2 12 3 5 2 10 2" xfId="539" xr:uid="{00000000-0005-0000-0000-0000BA000000}"/>
    <cellStyle name="Normal 2 12 3 5 2 2" xfId="180" xr:uid="{00000000-0005-0000-0000-0000BB000000}"/>
    <cellStyle name="Normal 2 12 3 5 2 2 2" xfId="499" xr:uid="{00000000-0005-0000-0000-0000BC000000}"/>
    <cellStyle name="Normal 2 12 3 5 2 3" xfId="189" xr:uid="{00000000-0005-0000-0000-0000BD000000}"/>
    <cellStyle name="Normal 2 12 3 5 2 4" xfId="202" xr:uid="{00000000-0005-0000-0000-0000BE000000}"/>
    <cellStyle name="Normal 2 12 3 5 2 4 2" xfId="223" xr:uid="{00000000-0005-0000-0000-0000BF000000}"/>
    <cellStyle name="Normal 2 12 3 5 2 5" xfId="219" xr:uid="{00000000-0005-0000-0000-0000C0000000}"/>
    <cellStyle name="Normal 2 12 3 5 2 6" xfId="192" xr:uid="{00000000-0005-0000-0000-0000C1000000}"/>
    <cellStyle name="Normal 2 12 3 5 2 7" xfId="236" xr:uid="{00000000-0005-0000-0000-0000C2000000}"/>
    <cellStyle name="Normal 2 12 3 5 2 8" xfId="478" xr:uid="{00000000-0005-0000-0000-0000C3000000}"/>
    <cellStyle name="Normal 2 12 3 5 2 8 2" xfId="498" xr:uid="{00000000-0005-0000-0000-0000C4000000}"/>
    <cellStyle name="Normal 2 12 3 5 2 9" xfId="187" xr:uid="{00000000-0005-0000-0000-0000C5000000}"/>
    <cellStyle name="Normal 2 12 3 5 2 9 2" xfId="482" xr:uid="{00000000-0005-0000-0000-0000C6000000}"/>
    <cellStyle name="Normal 2 12 3 5 2 9 3" xfId="487" xr:uid="{00000000-0005-0000-0000-0000C7000000}"/>
    <cellStyle name="Normal 2 12 3 5 2 9 3 2" xfId="505" xr:uid="{00000000-0005-0000-0000-0000C8000000}"/>
    <cellStyle name="Normal 2 12 3 5 3" xfId="218" xr:uid="{00000000-0005-0000-0000-0000C9000000}"/>
    <cellStyle name="Normal 2 12 3 5 4" xfId="494" xr:uid="{00000000-0005-0000-0000-0000CA000000}"/>
    <cellStyle name="Normal 2 12 3 6" xfId="181" xr:uid="{00000000-0005-0000-0000-0000CB000000}"/>
    <cellStyle name="Normal 2 12 3 6 2" xfId="182" xr:uid="{00000000-0005-0000-0000-0000CC000000}"/>
    <cellStyle name="Normal 2 12 3 6 3" xfId="195" xr:uid="{00000000-0005-0000-0000-0000CD000000}"/>
    <cellStyle name="Normal 2 12 3 6 4" xfId="484" xr:uid="{00000000-0005-0000-0000-0000CE000000}"/>
    <cellStyle name="Normal 2 12 3 6 5" xfId="485" xr:uid="{00000000-0005-0000-0000-0000CF000000}"/>
    <cellStyle name="Normal 2 12 3 6 6" xfId="490" xr:uid="{00000000-0005-0000-0000-0000D0000000}"/>
    <cellStyle name="Normal 2 12 3 6 6 2" xfId="506" xr:uid="{00000000-0005-0000-0000-0000D1000000}"/>
    <cellStyle name="Normal 2 12 3 6 7" xfId="542" xr:uid="{00000000-0005-0000-0000-0000D2000000}"/>
    <cellStyle name="Normal 2 12 3 6 7 2" xfId="543" xr:uid="{00000000-0005-0000-0000-0000D3000000}"/>
    <cellStyle name="Normal 2 12 3 7" xfId="190" xr:uid="{00000000-0005-0000-0000-0000D4000000}"/>
    <cellStyle name="Normal 2 12 3 7 2" xfId="224" xr:uid="{00000000-0005-0000-0000-0000D5000000}"/>
    <cellStyle name="Normal 2 12 3 8" xfId="232" xr:uid="{00000000-0005-0000-0000-0000D6000000}"/>
    <cellStyle name="Normal 2 12 3 9" xfId="474" xr:uid="{00000000-0005-0000-0000-0000D7000000}"/>
    <cellStyle name="Normal 2 12 3 9 2" xfId="493" xr:uid="{00000000-0005-0000-0000-0000D8000000}"/>
    <cellStyle name="Normal 2 13" xfId="90" xr:uid="{00000000-0005-0000-0000-0000D9000000}"/>
    <cellStyle name="Normal 2 13 2" xfId="97" xr:uid="{00000000-0005-0000-0000-0000DA000000}"/>
    <cellStyle name="Normal 2 13 3" xfId="101" xr:uid="{00000000-0005-0000-0000-0000DB000000}"/>
    <cellStyle name="Normal 2 13 4" xfId="130" xr:uid="{00000000-0005-0000-0000-0000DC000000}"/>
    <cellStyle name="Normal 2 13 5" xfId="107" xr:uid="{00000000-0005-0000-0000-0000DD000000}"/>
    <cellStyle name="Normal 2 14" xfId="105" xr:uid="{00000000-0005-0000-0000-0000DE000000}"/>
    <cellStyle name="Normal 2 14 2" xfId="133" xr:uid="{00000000-0005-0000-0000-0000DF000000}"/>
    <cellStyle name="Normal 2 14 3" xfId="106" xr:uid="{00000000-0005-0000-0000-0000E0000000}"/>
    <cellStyle name="Normal 2 14 4" xfId="100" xr:uid="{00000000-0005-0000-0000-0000E1000000}"/>
    <cellStyle name="Normal 2 15" xfId="99" xr:uid="{00000000-0005-0000-0000-0000E2000000}"/>
    <cellStyle name="Normal 2 15 2" xfId="131" xr:uid="{00000000-0005-0000-0000-0000E3000000}"/>
    <cellStyle name="Normal 2 16" xfId="138" xr:uid="{00000000-0005-0000-0000-0000E4000000}"/>
    <cellStyle name="Normal 2 16 2" xfId="135" xr:uid="{00000000-0005-0000-0000-0000E5000000}"/>
    <cellStyle name="Normal 2 16 3" xfId="193" xr:uid="{00000000-0005-0000-0000-0000E6000000}"/>
    <cellStyle name="Normal 2 16 3 2" xfId="217" xr:uid="{00000000-0005-0000-0000-0000E7000000}"/>
    <cellStyle name="Normal 2 16 3 3" xfId="216" xr:uid="{00000000-0005-0000-0000-0000E8000000}"/>
    <cellStyle name="Normal 2 16 3 3 2" xfId="225" xr:uid="{00000000-0005-0000-0000-0000E9000000}"/>
    <cellStyle name="Normal 2 16 3 4" xfId="501" xr:uid="{00000000-0005-0000-0000-0000EA000000}"/>
    <cellStyle name="Normal 2 16 4" xfId="215" xr:uid="{00000000-0005-0000-0000-0000EB000000}"/>
    <cellStyle name="Normal 2 16 4 2" xfId="226" xr:uid="{00000000-0005-0000-0000-0000EC000000}"/>
    <cellStyle name="Normal 2 16 5" xfId="234" xr:uid="{00000000-0005-0000-0000-0000ED000000}"/>
    <cellStyle name="Normal 2 16 6" xfId="476" xr:uid="{00000000-0005-0000-0000-0000EE000000}"/>
    <cellStyle name="Normal 2 16 6 2" xfId="496" xr:uid="{00000000-0005-0000-0000-0000EF000000}"/>
    <cellStyle name="Normal 2 16 7" xfId="185" xr:uid="{00000000-0005-0000-0000-0000F0000000}"/>
    <cellStyle name="Normal 2 16 7 2" xfId="479" xr:uid="{00000000-0005-0000-0000-0000F1000000}"/>
    <cellStyle name="Normal 2 16 7 3" xfId="491" xr:uid="{00000000-0005-0000-0000-0000F2000000}"/>
    <cellStyle name="Normal 2 16 7 3 2" xfId="507" xr:uid="{00000000-0005-0000-0000-0000F3000000}"/>
    <cellStyle name="Normal 2 16 8" xfId="534" xr:uid="{00000000-0005-0000-0000-0000F4000000}"/>
    <cellStyle name="Normal 2 16 8 2" xfId="538" xr:uid="{00000000-0005-0000-0000-0000F5000000}"/>
    <cellStyle name="Normal 2 17" xfId="214" xr:uid="{00000000-0005-0000-0000-0000F6000000}"/>
    <cellStyle name="Normal 2 18" xfId="530" xr:uid="{00000000-0005-0000-0000-0000F7000000}"/>
    <cellStyle name="Normal 2 2" xfId="51" xr:uid="{00000000-0005-0000-0000-0000F8000000}"/>
    <cellStyle name="Normal 2 2 2" xfId="40" xr:uid="{00000000-0005-0000-0000-0000F9000000}"/>
    <cellStyle name="Normal 2 3" xfId="39" xr:uid="{00000000-0005-0000-0000-0000FA000000}"/>
    <cellStyle name="Normal 2 3 2" xfId="41" xr:uid="{00000000-0005-0000-0000-0000FB000000}"/>
    <cellStyle name="Normal 2 4" xfId="45" xr:uid="{00000000-0005-0000-0000-0000FC000000}"/>
    <cellStyle name="Normal 2 4 2" xfId="137" xr:uid="{00000000-0005-0000-0000-0000FD000000}"/>
    <cellStyle name="Normal 2 4 3" xfId="104" xr:uid="{00000000-0005-0000-0000-0000FE000000}"/>
    <cellStyle name="Normal 2 4 3 2" xfId="98" xr:uid="{00000000-0005-0000-0000-0000FF000000}"/>
    <cellStyle name="Normal 2 5" xfId="50" xr:uid="{00000000-0005-0000-0000-000000010000}"/>
    <cellStyle name="Normal 2 5 2" xfId="42" xr:uid="{00000000-0005-0000-0000-000001010000}"/>
    <cellStyle name="Normal 2 6" xfId="43" xr:uid="{00000000-0005-0000-0000-000002010000}"/>
    <cellStyle name="Normal 2 6 2" xfId="46" xr:uid="{00000000-0005-0000-0000-000003010000}"/>
    <cellStyle name="Normal 2 6 3" xfId="212" xr:uid="{00000000-0005-0000-0000-000004010000}"/>
    <cellStyle name="Normal 2 6 3 2" xfId="191" xr:uid="{00000000-0005-0000-0000-000005010000}"/>
    <cellStyle name="Normal 2 7" xfId="49" xr:uid="{00000000-0005-0000-0000-000006010000}"/>
    <cellStyle name="Normal 2 8" xfId="47" xr:uid="{00000000-0005-0000-0000-000007010000}"/>
    <cellStyle name="Normal 2 8 2" xfId="70" xr:uid="{00000000-0005-0000-0000-000008010000}"/>
    <cellStyle name="Normal 2 8 3" xfId="295" xr:uid="{00000000-0005-0000-0000-000009010000}"/>
    <cellStyle name="Normal 2 8_lista de coberturas" xfId="80" xr:uid="{00000000-0005-0000-0000-00000A010000}"/>
    <cellStyle name="Normal 2 9" xfId="44" xr:uid="{00000000-0005-0000-0000-00000B010000}"/>
    <cellStyle name="Normal 20" xfId="115" xr:uid="{00000000-0005-0000-0000-00000C010000}"/>
    <cellStyle name="Normal 20 2" xfId="114" xr:uid="{00000000-0005-0000-0000-00000D010000}"/>
    <cellStyle name="Normal 20 2 2" xfId="426" xr:uid="{00000000-0005-0000-0000-00000E010000}"/>
    <cellStyle name="Normal 20 2 3" xfId="404" xr:uid="{00000000-0005-0000-0000-00000F010000}"/>
    <cellStyle name="Normal 20 3" xfId="427" xr:uid="{00000000-0005-0000-0000-000010010000}"/>
    <cellStyle name="Normal 20 4" xfId="247" xr:uid="{00000000-0005-0000-0000-000011010000}"/>
    <cellStyle name="Normal 21" xfId="113" xr:uid="{00000000-0005-0000-0000-000012010000}"/>
    <cellStyle name="Normal 21 2" xfId="111" xr:uid="{00000000-0005-0000-0000-000013010000}"/>
    <cellStyle name="Normal 21 2 2" xfId="423" xr:uid="{00000000-0005-0000-0000-000014010000}"/>
    <cellStyle name="Normal 21 2 3" xfId="412" xr:uid="{00000000-0005-0000-0000-000015010000}"/>
    <cellStyle name="Normal 21 3" xfId="425" xr:uid="{00000000-0005-0000-0000-000016010000}"/>
    <cellStyle name="Normal 21 4" xfId="278" xr:uid="{00000000-0005-0000-0000-000017010000}"/>
    <cellStyle name="Normal 22" xfId="112" xr:uid="{00000000-0005-0000-0000-000018010000}"/>
    <cellStyle name="Normal 22 2" xfId="116" xr:uid="{00000000-0005-0000-0000-000019010000}"/>
    <cellStyle name="Normal 22 2 2" xfId="428" xr:uid="{00000000-0005-0000-0000-00001A010000}"/>
    <cellStyle name="Normal 22 2 3" xfId="416" xr:uid="{00000000-0005-0000-0000-00001B010000}"/>
    <cellStyle name="Normal 22 3" xfId="424" xr:uid="{00000000-0005-0000-0000-00001C010000}"/>
    <cellStyle name="Normal 22 4" xfId="272" xr:uid="{00000000-0005-0000-0000-00001D010000}"/>
    <cellStyle name="Normal 23" xfId="188" xr:uid="{00000000-0005-0000-0000-00001E010000}"/>
    <cellStyle name="Normal 23 2" xfId="227" xr:uid="{00000000-0005-0000-0000-00001F010000}"/>
    <cellStyle name="Normal 23 2 2" xfId="418" xr:uid="{00000000-0005-0000-0000-000020010000}"/>
    <cellStyle name="Normal 23 3" xfId="237" xr:uid="{00000000-0005-0000-0000-000021010000}"/>
    <cellStyle name="Normal 24" xfId="199" xr:uid="{00000000-0005-0000-0000-000022010000}"/>
    <cellStyle name="Normal 24 2" xfId="228" xr:uid="{00000000-0005-0000-0000-000023010000}"/>
    <cellStyle name="Normal 24 2 2" xfId="420" xr:uid="{00000000-0005-0000-0000-000024010000}"/>
    <cellStyle name="Normal 24 3" xfId="253" xr:uid="{00000000-0005-0000-0000-000025010000}"/>
    <cellStyle name="Normal 25" xfId="260" xr:uid="{00000000-0005-0000-0000-000026010000}"/>
    <cellStyle name="Normal 25 2" xfId="454" xr:uid="{00000000-0005-0000-0000-000027010000}"/>
    <cellStyle name="Normal 26" xfId="314" xr:uid="{00000000-0005-0000-0000-000028010000}"/>
    <cellStyle name="Normal 26 2" xfId="457" xr:uid="{00000000-0005-0000-0000-000029010000}"/>
    <cellStyle name="Normal 27" xfId="9" xr:uid="{00000000-0005-0000-0000-00002A010000}"/>
    <cellStyle name="Normal 28" xfId="238" xr:uid="{00000000-0005-0000-0000-00002B010000}"/>
    <cellStyle name="Normal 28 2" xfId="462" xr:uid="{00000000-0005-0000-0000-00002C010000}"/>
    <cellStyle name="Normal 29" xfId="280" xr:uid="{00000000-0005-0000-0000-00002D010000}"/>
    <cellStyle name="Normal 29 2" xfId="465" xr:uid="{00000000-0005-0000-0000-00002E010000}"/>
    <cellStyle name="Normal 3" xfId="10" xr:uid="{00000000-0005-0000-0000-00002F010000}"/>
    <cellStyle name="Normal 3 2" xfId="25" xr:uid="{00000000-0005-0000-0000-000030010000}"/>
    <cellStyle name="Normal 3 3" xfId="89" xr:uid="{00000000-0005-0000-0000-000031010000}"/>
    <cellStyle name="Normal 3 4" xfId="91" xr:uid="{00000000-0005-0000-0000-000032010000}"/>
    <cellStyle name="Normal 3 5" xfId="134" xr:uid="{00000000-0005-0000-0000-000033010000}"/>
    <cellStyle name="Normal 3 6" xfId="206" xr:uid="{00000000-0005-0000-0000-000034010000}"/>
    <cellStyle name="Normal 3 7" xfId="489" xr:uid="{00000000-0005-0000-0000-000035010000}"/>
    <cellStyle name="Normal 3 8" xfId="531" xr:uid="{00000000-0005-0000-0000-000036010000}"/>
    <cellStyle name="Normal 3_lista de coberturas" xfId="73" xr:uid="{00000000-0005-0000-0000-000037010000}"/>
    <cellStyle name="Normal 30" xfId="292" xr:uid="{00000000-0005-0000-0000-000038010000}"/>
    <cellStyle name="Normal 30 2" xfId="469" xr:uid="{00000000-0005-0000-0000-000039010000}"/>
    <cellStyle name="Normal 31" xfId="243" xr:uid="{00000000-0005-0000-0000-00003A010000}"/>
    <cellStyle name="Normal 31 2" xfId="471" xr:uid="{00000000-0005-0000-0000-00003B010000}"/>
    <cellStyle name="Normal 32" xfId="11" xr:uid="{00000000-0005-0000-0000-00003C010000}"/>
    <cellStyle name="Normal 33" xfId="289" xr:uid="{00000000-0005-0000-0000-00003D010000}"/>
    <cellStyle name="Normal 34" xfId="242" xr:uid="{00000000-0005-0000-0000-00003E010000}"/>
    <cellStyle name="Normal 35" xfId="279" xr:uid="{00000000-0005-0000-0000-00003F010000}"/>
    <cellStyle name="Normal 36" xfId="254" xr:uid="{00000000-0005-0000-0000-000040010000}"/>
    <cellStyle name="Normal 37" xfId="271" xr:uid="{00000000-0005-0000-0000-000041010000}"/>
    <cellStyle name="Normal 38" xfId="244" xr:uid="{00000000-0005-0000-0000-000042010000}"/>
    <cellStyle name="Normal 39" xfId="282" xr:uid="{00000000-0005-0000-0000-000043010000}"/>
    <cellStyle name="Normal 4" xfId="12" xr:uid="{00000000-0005-0000-0000-000044010000}"/>
    <cellStyle name="Normal 4 2" xfId="26" xr:uid="{00000000-0005-0000-0000-000045010000}"/>
    <cellStyle name="Normal 4 3" xfId="87" xr:uid="{00000000-0005-0000-0000-000046010000}"/>
    <cellStyle name="Normal 4 4" xfId="92" xr:uid="{00000000-0005-0000-0000-000047010000}"/>
    <cellStyle name="Normal 4 5" xfId="110" xr:uid="{00000000-0005-0000-0000-000048010000}"/>
    <cellStyle name="Normal 4 5 2" xfId="422" xr:uid="{00000000-0005-0000-0000-000049010000}"/>
    <cellStyle name="Normal 4 5 3" xfId="357" xr:uid="{00000000-0005-0000-0000-00004A010000}"/>
    <cellStyle name="Normal 4 6" xfId="198" xr:uid="{00000000-0005-0000-0000-00004B010000}"/>
    <cellStyle name="Normal 4 7" xfId="528" xr:uid="{00000000-0005-0000-0000-00004C010000}"/>
    <cellStyle name="Normal 4_lista de coberturas" xfId="78" xr:uid="{00000000-0005-0000-0000-00004D010000}"/>
    <cellStyle name="Normal 40" xfId="274" xr:uid="{00000000-0005-0000-0000-00004E010000}"/>
    <cellStyle name="Normal 41" xfId="255" xr:uid="{00000000-0005-0000-0000-00004F010000}"/>
    <cellStyle name="Normal 42" xfId="276" xr:uid="{00000000-0005-0000-0000-000050010000}"/>
    <cellStyle name="Normal 43" xfId="290" xr:uid="{00000000-0005-0000-0000-000051010000}"/>
    <cellStyle name="Normal 44" xfId="313" xr:uid="{00000000-0005-0000-0000-000052010000}"/>
    <cellStyle name="Normal 45" xfId="301" xr:uid="{00000000-0005-0000-0000-000053010000}"/>
    <cellStyle name="Normal 46" xfId="252" xr:uid="{00000000-0005-0000-0000-000054010000}"/>
    <cellStyle name="Normal 47" xfId="256" xr:uid="{00000000-0005-0000-0000-000055010000}"/>
    <cellStyle name="Normal 48" xfId="251" xr:uid="{00000000-0005-0000-0000-000056010000}"/>
    <cellStyle name="Normal 49" xfId="319" xr:uid="{00000000-0005-0000-0000-000057010000}"/>
    <cellStyle name="Normal 5" xfId="13" xr:uid="{00000000-0005-0000-0000-000058010000}"/>
    <cellStyle name="Normal 5 10" xfId="380" xr:uid="{00000000-0005-0000-0000-000059010000}"/>
    <cellStyle name="Normal 5 11" xfId="524" xr:uid="{00000000-0005-0000-0000-00005A010000}"/>
    <cellStyle name="Normal 5 2" xfId="14" xr:uid="{00000000-0005-0000-0000-00005B010000}"/>
    <cellStyle name="Normal 5 2 2" xfId="28" xr:uid="{00000000-0005-0000-0000-00005C010000}"/>
    <cellStyle name="Normal 5 2 3" xfId="96" xr:uid="{00000000-0005-0000-0000-00005D010000}"/>
    <cellStyle name="Normal 5 2 4" xfId="197" xr:uid="{00000000-0005-0000-0000-00005E010000}"/>
    <cellStyle name="Normal 5 2 5" xfId="532" xr:uid="{00000000-0005-0000-0000-00005F010000}"/>
    <cellStyle name="Normal 5 2_lista de coberturas" xfId="82" xr:uid="{00000000-0005-0000-0000-000060010000}"/>
    <cellStyle name="Normal 5 3" xfId="27" xr:uid="{00000000-0005-0000-0000-000061010000}"/>
    <cellStyle name="Normal 5 4" xfId="127" xr:uid="{00000000-0005-0000-0000-000062010000}"/>
    <cellStyle name="Normal 5 4 2" xfId="125" xr:uid="{00000000-0005-0000-0000-000063010000}"/>
    <cellStyle name="Normal 5 4 3" xfId="126" xr:uid="{00000000-0005-0000-0000-000064010000}"/>
    <cellStyle name="Normal 5 4 4" xfId="435" xr:uid="{00000000-0005-0000-0000-000065010000}"/>
    <cellStyle name="Normal 5 4 5" xfId="359" xr:uid="{00000000-0005-0000-0000-000066010000}"/>
    <cellStyle name="Normal 5 5" xfId="140" xr:uid="{00000000-0005-0000-0000-000067010000}"/>
    <cellStyle name="Normal 5 5 2" xfId="141" xr:uid="{00000000-0005-0000-0000-000068010000}"/>
    <cellStyle name="Normal 5 5 3" xfId="439" xr:uid="{00000000-0005-0000-0000-000069010000}"/>
    <cellStyle name="Normal 5 5 4" xfId="361" xr:uid="{00000000-0005-0000-0000-00006A010000}"/>
    <cellStyle name="Normal 5 6" xfId="142" xr:uid="{00000000-0005-0000-0000-00006B010000}"/>
    <cellStyle name="Normal 5 6 2" xfId="143" xr:uid="{00000000-0005-0000-0000-00006C010000}"/>
    <cellStyle name="Normal 5 6 3" xfId="440" xr:uid="{00000000-0005-0000-0000-00006D010000}"/>
    <cellStyle name="Normal 5 6 4" xfId="364" xr:uid="{00000000-0005-0000-0000-00006E010000}"/>
    <cellStyle name="Normal 5 7" xfId="144" xr:uid="{00000000-0005-0000-0000-00006F010000}"/>
    <cellStyle name="Normal 5 7 2" xfId="145" xr:uid="{00000000-0005-0000-0000-000070010000}"/>
    <cellStyle name="Normal 5 7 3" xfId="441" xr:uid="{00000000-0005-0000-0000-000071010000}"/>
    <cellStyle name="Normal 5 7 4" xfId="368" xr:uid="{00000000-0005-0000-0000-000072010000}"/>
    <cellStyle name="Normal 5 8" xfId="146" xr:uid="{00000000-0005-0000-0000-000073010000}"/>
    <cellStyle name="Normal 5 8 2" xfId="442" xr:uid="{00000000-0005-0000-0000-000074010000}"/>
    <cellStyle name="Normal 5 8 3" xfId="372" xr:uid="{00000000-0005-0000-0000-000075010000}"/>
    <cellStyle name="Normal 5 9" xfId="205" xr:uid="{00000000-0005-0000-0000-000076010000}"/>
    <cellStyle name="Normal 5 9 2" xfId="376" xr:uid="{00000000-0005-0000-0000-000077010000}"/>
    <cellStyle name="Normal 5_lista de coberturas" xfId="77" xr:uid="{00000000-0005-0000-0000-000078010000}"/>
    <cellStyle name="Normal 50" xfId="297" xr:uid="{00000000-0005-0000-0000-000079010000}"/>
    <cellStyle name="Normal 51" xfId="15" xr:uid="{00000000-0005-0000-0000-00007A010000}"/>
    <cellStyle name="Normal 52" xfId="250" xr:uid="{00000000-0005-0000-0000-00007B010000}"/>
    <cellStyle name="Normal 53" xfId="315" xr:uid="{00000000-0005-0000-0000-00007C010000}"/>
    <cellStyle name="Normal 54" xfId="246" xr:uid="{00000000-0005-0000-0000-00007D010000}"/>
    <cellStyle name="Normal 55" xfId="239" xr:uid="{00000000-0005-0000-0000-00007E010000}"/>
    <cellStyle name="Normal 56" xfId="283" xr:uid="{00000000-0005-0000-0000-00007F010000}"/>
    <cellStyle name="Normal 57" xfId="305" xr:uid="{00000000-0005-0000-0000-000080010000}"/>
    <cellStyle name="Normal 58" xfId="281" xr:uid="{00000000-0005-0000-0000-000081010000}"/>
    <cellStyle name="Normal 59" xfId="287" xr:uid="{00000000-0005-0000-0000-000082010000}"/>
    <cellStyle name="Normal 6" xfId="3" xr:uid="{00000000-0005-0000-0000-000083010000}"/>
    <cellStyle name="Normal 6 10" xfId="147" xr:uid="{00000000-0005-0000-0000-000084010000}"/>
    <cellStyle name="Normal 6 10 2" xfId="148" xr:uid="{00000000-0005-0000-0000-000085010000}"/>
    <cellStyle name="Normal 6 10 3" xfId="443" xr:uid="{00000000-0005-0000-0000-000086010000}"/>
    <cellStyle name="Normal 6 10 4" xfId="387" xr:uid="{00000000-0005-0000-0000-000087010000}"/>
    <cellStyle name="Normal 6 11" xfId="149" xr:uid="{00000000-0005-0000-0000-000088010000}"/>
    <cellStyle name="Normal 6 11 2" xfId="150" xr:uid="{00000000-0005-0000-0000-000089010000}"/>
    <cellStyle name="Normal 6 12" xfId="204" xr:uid="{00000000-0005-0000-0000-00008A010000}"/>
    <cellStyle name="Normal 6 13" xfId="527" xr:uid="{00000000-0005-0000-0000-00008B010000}"/>
    <cellStyle name="Normal 6 2" xfId="30" xr:uid="{00000000-0005-0000-0000-00008C010000}"/>
    <cellStyle name="Normal 6 2 2" xfId="34" xr:uid="{00000000-0005-0000-0000-00008D010000}"/>
    <cellStyle name="Normal 6 2 3" xfId="151" xr:uid="{00000000-0005-0000-0000-00008E010000}"/>
    <cellStyle name="Normal 6 2 4" xfId="213" xr:uid="{00000000-0005-0000-0000-00008F010000}"/>
    <cellStyle name="Normal 6 2 5" xfId="533" xr:uid="{00000000-0005-0000-0000-000090010000}"/>
    <cellStyle name="Normal 6 2_lista de coberturas" xfId="74" xr:uid="{00000000-0005-0000-0000-000091010000}"/>
    <cellStyle name="Normal 6 3" xfId="152" xr:uid="{00000000-0005-0000-0000-000092010000}"/>
    <cellStyle name="Normal 6 3 2" xfId="444" xr:uid="{00000000-0005-0000-0000-000093010000}"/>
    <cellStyle name="Normal 6 3 3" xfId="362" xr:uid="{00000000-0005-0000-0000-000094010000}"/>
    <cellStyle name="Normal 6 4" xfId="153" xr:uid="{00000000-0005-0000-0000-000095010000}"/>
    <cellStyle name="Normal 6 4 2" xfId="445" xr:uid="{00000000-0005-0000-0000-000096010000}"/>
    <cellStyle name="Normal 6 4 3" xfId="365" xr:uid="{00000000-0005-0000-0000-000097010000}"/>
    <cellStyle name="Normal 6 5" xfId="154" xr:uid="{00000000-0005-0000-0000-000098010000}"/>
    <cellStyle name="Normal 6 5 2" xfId="446" xr:uid="{00000000-0005-0000-0000-000099010000}"/>
    <cellStyle name="Normal 6 5 3" xfId="369" xr:uid="{00000000-0005-0000-0000-00009A010000}"/>
    <cellStyle name="Normal 6 6" xfId="155" xr:uid="{00000000-0005-0000-0000-00009B010000}"/>
    <cellStyle name="Normal 6 6 2" xfId="447" xr:uid="{00000000-0005-0000-0000-00009C010000}"/>
    <cellStyle name="Normal 6 6 3" xfId="373" xr:uid="{00000000-0005-0000-0000-00009D010000}"/>
    <cellStyle name="Normal 6 7" xfId="156" xr:uid="{00000000-0005-0000-0000-00009E010000}"/>
    <cellStyle name="Normal 6 7 2" xfId="157" xr:uid="{00000000-0005-0000-0000-00009F010000}"/>
    <cellStyle name="Normal 6 7 3" xfId="448" xr:uid="{00000000-0005-0000-0000-0000A0010000}"/>
    <cellStyle name="Normal 6 7 4" xfId="377" xr:uid="{00000000-0005-0000-0000-0000A1010000}"/>
    <cellStyle name="Normal 6 8" xfId="158" xr:uid="{00000000-0005-0000-0000-0000A2010000}"/>
    <cellStyle name="Normal 6 8 2" xfId="159" xr:uid="{00000000-0005-0000-0000-0000A3010000}"/>
    <cellStyle name="Normal 6 8 3" xfId="449" xr:uid="{00000000-0005-0000-0000-0000A4010000}"/>
    <cellStyle name="Normal 6 8 4" xfId="381" xr:uid="{00000000-0005-0000-0000-0000A5010000}"/>
    <cellStyle name="Normal 6 9" xfId="160" xr:uid="{00000000-0005-0000-0000-0000A6010000}"/>
    <cellStyle name="Normal 6 9 2" xfId="161" xr:uid="{00000000-0005-0000-0000-0000A7010000}"/>
    <cellStyle name="Normal 6 9 3" xfId="450" xr:uid="{00000000-0005-0000-0000-0000A8010000}"/>
    <cellStyle name="Normal 6 9 4" xfId="384" xr:uid="{00000000-0005-0000-0000-0000A9010000}"/>
    <cellStyle name="Normal 60" xfId="267" xr:uid="{00000000-0005-0000-0000-0000AA010000}"/>
    <cellStyle name="Normal 61" xfId="284" xr:uid="{00000000-0005-0000-0000-0000AB010000}"/>
    <cellStyle name="Normal 62" xfId="285" xr:uid="{00000000-0005-0000-0000-0000AC010000}"/>
    <cellStyle name="Normal 63" xfId="249" xr:uid="{00000000-0005-0000-0000-0000AD010000}"/>
    <cellStyle name="Normal 64" xfId="266" xr:uid="{00000000-0005-0000-0000-0000AE010000}"/>
    <cellStyle name="Normal 65" xfId="312" xr:uid="{00000000-0005-0000-0000-0000AF010000}"/>
    <cellStyle name="Normal 66" xfId="261" xr:uid="{00000000-0005-0000-0000-0000B0010000}"/>
    <cellStyle name="Normal 67" xfId="317" xr:uid="{00000000-0005-0000-0000-0000B1010000}"/>
    <cellStyle name="Normal 68" xfId="268" xr:uid="{00000000-0005-0000-0000-0000B2010000}"/>
    <cellStyle name="Normal 69" xfId="248" xr:uid="{00000000-0005-0000-0000-0000B3010000}"/>
    <cellStyle name="Normal 7" xfId="24" xr:uid="{00000000-0005-0000-0000-0000B4010000}"/>
    <cellStyle name="Normal 7 2" xfId="32" xr:uid="{00000000-0005-0000-0000-0000B5010000}"/>
    <cellStyle name="Normal 7 2 2" xfId="515" xr:uid="{00000000-0005-0000-0000-0000B6010000}"/>
    <cellStyle name="Normal 7 2 2 2" xfId="525" xr:uid="{00000000-0005-0000-0000-0000B7010000}"/>
    <cellStyle name="Normal 7 3" xfId="162" xr:uid="{00000000-0005-0000-0000-0000B8010000}"/>
    <cellStyle name="Normal 7 3 2" xfId="163" xr:uid="{00000000-0005-0000-0000-0000B9010000}"/>
    <cellStyle name="Normal 7 3 3" xfId="207" xr:uid="{00000000-0005-0000-0000-0000BA010000}"/>
    <cellStyle name="Normal 7 3 3 2" xfId="208" xr:uid="{00000000-0005-0000-0000-0000BB010000}"/>
    <cellStyle name="Normal 7 3 3 3" xfId="209" xr:uid="{00000000-0005-0000-0000-0000BC010000}"/>
    <cellStyle name="Normal 7 3 3 3 2" xfId="229" xr:uid="{00000000-0005-0000-0000-0000BD010000}"/>
    <cellStyle name="Normal 7 3 3 4" xfId="451" xr:uid="{00000000-0005-0000-0000-0000BE010000}"/>
    <cellStyle name="Normal 7 3 3 5" xfId="502" xr:uid="{00000000-0005-0000-0000-0000BF010000}"/>
    <cellStyle name="Normal 7 3 4" xfId="210" xr:uid="{00000000-0005-0000-0000-0000C0010000}"/>
    <cellStyle name="Normal 7 3 4 2" xfId="230" xr:uid="{00000000-0005-0000-0000-0000C1010000}"/>
    <cellStyle name="Normal 7 3 5" xfId="235" xr:uid="{00000000-0005-0000-0000-0000C2010000}"/>
    <cellStyle name="Normal 7 3 6" xfId="366" xr:uid="{00000000-0005-0000-0000-0000C3010000}"/>
    <cellStyle name="Normal 7 3 7" xfId="477" xr:uid="{00000000-0005-0000-0000-0000C4010000}"/>
    <cellStyle name="Normal 7 3 7 2" xfId="488" xr:uid="{00000000-0005-0000-0000-0000C5010000}"/>
    <cellStyle name="Normal 7 3 8" xfId="186" xr:uid="{00000000-0005-0000-0000-0000C6010000}"/>
    <cellStyle name="Normal 7 3 8 2" xfId="483" xr:uid="{00000000-0005-0000-0000-0000C7010000}"/>
    <cellStyle name="Normal 7 3 8 3" xfId="495" xr:uid="{00000000-0005-0000-0000-0000C8010000}"/>
    <cellStyle name="Normal 7 3 8 3 2" xfId="508" xr:uid="{00000000-0005-0000-0000-0000C9010000}"/>
    <cellStyle name="Normal 7 3 9" xfId="536" xr:uid="{00000000-0005-0000-0000-0000CA010000}"/>
    <cellStyle name="Normal 7 3 9 2" xfId="540" xr:uid="{00000000-0005-0000-0000-0000CB010000}"/>
    <cellStyle name="Normal 7 4" xfId="211" xr:uid="{00000000-0005-0000-0000-0000CC010000}"/>
    <cellStyle name="Normal 7 5" xfId="526" xr:uid="{00000000-0005-0000-0000-0000CD010000}"/>
    <cellStyle name="Normal 7_lista de coberturas" xfId="81" xr:uid="{00000000-0005-0000-0000-0000CE010000}"/>
    <cellStyle name="Normal 70" xfId="321" xr:uid="{00000000-0005-0000-0000-0000CF010000}"/>
    <cellStyle name="Normal 71" xfId="259" xr:uid="{00000000-0005-0000-0000-0000D0010000}"/>
    <cellStyle name="Normal 72" xfId="241" xr:uid="{00000000-0005-0000-0000-0000D1010000}"/>
    <cellStyle name="Normal 73" xfId="294" xr:uid="{00000000-0005-0000-0000-0000D2010000}"/>
    <cellStyle name="Normal 74" xfId="316" xr:uid="{00000000-0005-0000-0000-0000D3010000}"/>
    <cellStyle name="Normal 75" xfId="293" xr:uid="{00000000-0005-0000-0000-0000D4010000}"/>
    <cellStyle name="Normal 76" xfId="263" xr:uid="{00000000-0005-0000-0000-0000D5010000}"/>
    <cellStyle name="Normal 77" xfId="298" xr:uid="{00000000-0005-0000-0000-0000D6010000}"/>
    <cellStyle name="Normal 78" xfId="16" xr:uid="{00000000-0005-0000-0000-0000D7010000}"/>
    <cellStyle name="Normal 79" xfId="17" xr:uid="{00000000-0005-0000-0000-0000D8010000}"/>
    <cellStyle name="Normal 8" xfId="29" xr:uid="{00000000-0005-0000-0000-0000D9010000}"/>
    <cellStyle name="Normal 8 2" xfId="33" xr:uid="{00000000-0005-0000-0000-0000DA010000}"/>
    <cellStyle name="Normal 8 3" xfId="370" xr:uid="{00000000-0005-0000-0000-0000DB010000}"/>
    <cellStyle name="Normal 8_lista de coberturas" xfId="76" xr:uid="{00000000-0005-0000-0000-0000DC010000}"/>
    <cellStyle name="Normal 80" xfId="286" xr:uid="{00000000-0005-0000-0000-0000DD010000}"/>
    <cellStyle name="Normal 81" xfId="269" xr:uid="{00000000-0005-0000-0000-0000DE010000}"/>
    <cellStyle name="Normal 82" xfId="311" xr:uid="{00000000-0005-0000-0000-0000DF010000}"/>
    <cellStyle name="Normal 83" xfId="277" xr:uid="{00000000-0005-0000-0000-0000E0010000}"/>
    <cellStyle name="Normal 84" xfId="300" xr:uid="{00000000-0005-0000-0000-0000E1010000}"/>
    <cellStyle name="Normal 85" xfId="303" xr:uid="{00000000-0005-0000-0000-0000E2010000}"/>
    <cellStyle name="Normal 86" xfId="264" xr:uid="{00000000-0005-0000-0000-0000E3010000}"/>
    <cellStyle name="Normal 87" xfId="291" xr:uid="{00000000-0005-0000-0000-0000E4010000}"/>
    <cellStyle name="Normal 88" xfId="275" xr:uid="{00000000-0005-0000-0000-0000E5010000}"/>
    <cellStyle name="Normal 89" xfId="258" xr:uid="{00000000-0005-0000-0000-0000E6010000}"/>
    <cellStyle name="Normal 9" xfId="31" xr:uid="{00000000-0005-0000-0000-0000E7010000}"/>
    <cellStyle name="Normal 9 2" xfId="35" xr:uid="{00000000-0005-0000-0000-0000E8010000}"/>
    <cellStyle name="Normal 9 3" xfId="374" xr:uid="{00000000-0005-0000-0000-0000E9010000}"/>
    <cellStyle name="Normal 9_lista de coberturas" xfId="79" xr:uid="{00000000-0005-0000-0000-0000EA010000}"/>
    <cellStyle name="Normal 90" xfId="307" xr:uid="{00000000-0005-0000-0000-0000EB010000}"/>
    <cellStyle name="Normal 91" xfId="262" xr:uid="{00000000-0005-0000-0000-0000EC010000}"/>
    <cellStyle name="Normal 92" xfId="306" xr:uid="{00000000-0005-0000-0000-0000ED010000}"/>
    <cellStyle name="Normal 93" xfId="270" xr:uid="{00000000-0005-0000-0000-0000EE010000}"/>
    <cellStyle name="Normal 94" xfId="299" xr:uid="{00000000-0005-0000-0000-0000EF010000}"/>
    <cellStyle name="Normal 95" xfId="257" xr:uid="{00000000-0005-0000-0000-0000F0010000}"/>
    <cellStyle name="Normal 96" xfId="302" xr:uid="{00000000-0005-0000-0000-0000F1010000}"/>
    <cellStyle name="Normal 97" xfId="322" xr:uid="{00000000-0005-0000-0000-0000F2010000}"/>
    <cellStyle name="Normal 98" xfId="288" xr:uid="{00000000-0005-0000-0000-0000F3010000}"/>
    <cellStyle name="Normal 99" xfId="323" xr:uid="{00000000-0005-0000-0000-0000F4010000}"/>
    <cellStyle name="Percent" xfId="66" xr:uid="{00000000-0005-0000-0000-0000F5010000}"/>
    <cellStyle name="Porcentagem" xfId="1" builtinId="5"/>
    <cellStyle name="Porcentagem 10" xfId="164" xr:uid="{00000000-0005-0000-0000-0000F7010000}"/>
    <cellStyle name="Porcentagem 10 2" xfId="165" xr:uid="{00000000-0005-0000-0000-0000F8010000}"/>
    <cellStyle name="Porcentagem 11" xfId="166" xr:uid="{00000000-0005-0000-0000-0000F9010000}"/>
    <cellStyle name="Porcentagem 12" xfId="203" xr:uid="{00000000-0005-0000-0000-0000FA010000}"/>
    <cellStyle name="Porcentagem 12 2" xfId="231" xr:uid="{00000000-0005-0000-0000-0000FB010000}"/>
    <cellStyle name="Porcentagem 2" xfId="19" xr:uid="{00000000-0005-0000-0000-0000FC010000}"/>
    <cellStyle name="Porcentagem 2 10" xfId="88" xr:uid="{00000000-0005-0000-0000-0000FD010000}"/>
    <cellStyle name="Porcentagem 2 11" xfId="93" xr:uid="{00000000-0005-0000-0000-0000FE010000}"/>
    <cellStyle name="Porcentagem 2 11 2" xfId="168" xr:uid="{00000000-0005-0000-0000-0000FF010000}"/>
    <cellStyle name="Porcentagem 2 11 3" xfId="169" xr:uid="{00000000-0005-0000-0000-000000020000}"/>
    <cellStyle name="Porcentagem 2 11 4" xfId="170" xr:uid="{00000000-0005-0000-0000-000001020000}"/>
    <cellStyle name="Porcentagem 2 11 5" xfId="167" xr:uid="{00000000-0005-0000-0000-000002020000}"/>
    <cellStyle name="Porcentagem 2 12" xfId="171" xr:uid="{00000000-0005-0000-0000-000003020000}"/>
    <cellStyle name="Porcentagem 2 13" xfId="220" xr:uid="{00000000-0005-0000-0000-000004020000}"/>
    <cellStyle name="Porcentagem 2 14" xfId="529" xr:uid="{00000000-0005-0000-0000-000005020000}"/>
    <cellStyle name="Porcentagem 2 2" xfId="53" xr:uid="{00000000-0005-0000-0000-000006020000}"/>
    <cellStyle name="Porcentagem 2 2 2" xfId="54" xr:uid="{00000000-0005-0000-0000-000007020000}"/>
    <cellStyle name="Porcentagem 2 3" xfId="55" xr:uid="{00000000-0005-0000-0000-000008020000}"/>
    <cellStyle name="Porcentagem 2 3 2" xfId="56" xr:uid="{00000000-0005-0000-0000-000009020000}"/>
    <cellStyle name="Porcentagem 2 4" xfId="57" xr:uid="{00000000-0005-0000-0000-00000A020000}"/>
    <cellStyle name="Porcentagem 2 4 2" xfId="58" xr:uid="{00000000-0005-0000-0000-00000B020000}"/>
    <cellStyle name="Porcentagem 2 5" xfId="59" xr:uid="{00000000-0005-0000-0000-00000C020000}"/>
    <cellStyle name="Porcentagem 2 5 2" xfId="60" xr:uid="{00000000-0005-0000-0000-00000D020000}"/>
    <cellStyle name="Porcentagem 2 6" xfId="61" xr:uid="{00000000-0005-0000-0000-00000E020000}"/>
    <cellStyle name="Porcentagem 2 7" xfId="62" xr:uid="{00000000-0005-0000-0000-00000F020000}"/>
    <cellStyle name="Porcentagem 2 7 2" xfId="71" xr:uid="{00000000-0005-0000-0000-000010020000}"/>
    <cellStyle name="Porcentagem 2 7 3" xfId="304" xr:uid="{00000000-0005-0000-0000-000011020000}"/>
    <cellStyle name="Porcentagem 2 7_lista de coberturas" xfId="75" xr:uid="{00000000-0005-0000-0000-000012020000}"/>
    <cellStyle name="Porcentagem 2 8" xfId="63" xr:uid="{00000000-0005-0000-0000-000013020000}"/>
    <cellStyle name="Porcentagem 2 9" xfId="52" xr:uid="{00000000-0005-0000-0000-000014020000}"/>
    <cellStyle name="Porcentagem 3" xfId="20" xr:uid="{00000000-0005-0000-0000-000015020000}"/>
    <cellStyle name="Porcentagem 3 2" xfId="172" xr:uid="{00000000-0005-0000-0000-000016020000}"/>
    <cellStyle name="Porcentagem 3 2 2" xfId="173" xr:uid="{00000000-0005-0000-0000-000017020000}"/>
    <cellStyle name="Porcentagem 4" xfId="21" xr:uid="{00000000-0005-0000-0000-000018020000}"/>
    <cellStyle name="Porcentagem 5" xfId="18" xr:uid="{00000000-0005-0000-0000-000019020000}"/>
    <cellStyle name="Porcentagem 6" xfId="65" xr:uid="{00000000-0005-0000-0000-00001A020000}"/>
    <cellStyle name="Porcentagem 7" xfId="174" xr:uid="{00000000-0005-0000-0000-00001B020000}"/>
    <cellStyle name="Porcentagem 8" xfId="175" xr:uid="{00000000-0005-0000-0000-00001C020000}"/>
    <cellStyle name="Porcentagem 9" xfId="176" xr:uid="{00000000-0005-0000-0000-00001D020000}"/>
    <cellStyle name="Porcentagem 9 2" xfId="177" xr:uid="{00000000-0005-0000-0000-00001E020000}"/>
    <cellStyle name="Vírgula 2" xfId="38" xr:uid="{00000000-0005-0000-0000-00001F020000}"/>
    <cellStyle name="Vírgula 4" xfId="22" xr:uid="{00000000-0005-0000-0000-000020020000}"/>
    <cellStyle name="Vírgula 5" xfId="23" xr:uid="{00000000-0005-0000-0000-000021020000}"/>
  </cellStyles>
  <dxfs count="2">
    <dxf>
      <font>
        <color rgb="FF740000"/>
      </font>
      <fill>
        <patternFill>
          <bgColor theme="7" tint="0.79998168889431442"/>
        </patternFill>
      </fill>
    </dxf>
    <dxf>
      <font>
        <color rgb="FF740000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7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212725</xdr:colOff>
      <xdr:row>1</xdr:row>
      <xdr:rowOff>9525</xdr:rowOff>
    </xdr:from>
    <xdr:to>
      <xdr:col>14</xdr:col>
      <xdr:colOff>60325</xdr:colOff>
      <xdr:row>50</xdr:row>
      <xdr:rowOff>21336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8E07B2B-CB09-2EDA-D751-35CCF3A01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325" y="200025"/>
          <a:ext cx="7772400" cy="93463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130968</xdr:colOff>
      <xdr:row>6</xdr:row>
      <xdr:rowOff>125907</xdr:rowOff>
    </xdr:from>
    <xdr:to>
      <xdr:col>22</xdr:col>
      <xdr:colOff>264318</xdr:colOff>
      <xdr:row>40</xdr:row>
      <xdr:rowOff>4762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829F7FBC-159C-FBDF-DC84-1F1CA2907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" y="1268907"/>
          <a:ext cx="12884944" cy="6355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452437</xdr:colOff>
      <xdr:row>33</xdr:row>
      <xdr:rowOff>83344</xdr:rowOff>
    </xdr:from>
    <xdr:to>
      <xdr:col>7</xdr:col>
      <xdr:colOff>154781</xdr:colOff>
      <xdr:row>39</xdr:row>
      <xdr:rowOff>0</xdr:rowOff>
    </xdr:to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1D0AA577-9E27-0414-6690-B6F562515520}"/>
            </a:ext>
          </a:extLst>
        </xdr:cNvPr>
        <xdr:cNvSpPr/>
      </xdr:nvSpPr>
      <xdr:spPr>
        <a:xfrm>
          <a:off x="1059656" y="6369844"/>
          <a:ext cx="3345656" cy="105965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54768</xdr:colOff>
      <xdr:row>0</xdr:row>
      <xdr:rowOff>166689</xdr:rowOff>
    </xdr:from>
    <xdr:to>
      <xdr:col>4</xdr:col>
      <xdr:colOff>492919</xdr:colOff>
      <xdr:row>5</xdr:row>
      <xdr:rowOff>100013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06C1A8E4-5914-8A8B-38BC-618D85370A78}"/>
            </a:ext>
          </a:extLst>
        </xdr:cNvPr>
        <xdr:cNvSpPr/>
      </xdr:nvSpPr>
      <xdr:spPr>
        <a:xfrm>
          <a:off x="1269206" y="166689"/>
          <a:ext cx="1652588" cy="885824"/>
        </a:xfrm>
        <a:prstGeom prst="roundRect">
          <a:avLst/>
        </a:prstGeom>
        <a:solidFill>
          <a:srgbClr val="74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00"/>
            <a:t>Bloco</a:t>
          </a:r>
          <a:r>
            <a:rPr lang="pt-BR" sz="1000" baseline="0"/>
            <a:t> </a:t>
          </a:r>
          <a:r>
            <a:rPr lang="pt-BR" sz="1000" b="1" u="sng" baseline="0"/>
            <a:t>exclusivo</a:t>
          </a:r>
          <a:r>
            <a:rPr lang="pt-BR" sz="1000" baseline="0"/>
            <a:t> para montar a meta de compra global</a:t>
          </a:r>
          <a:endParaRPr lang="pt-BR" sz="1000"/>
        </a:p>
      </xdr:txBody>
    </xdr:sp>
    <xdr:clientData/>
  </xdr:twoCellAnchor>
  <xdr:twoCellAnchor>
    <xdr:from>
      <xdr:col>3</xdr:col>
      <xdr:colOff>273844</xdr:colOff>
      <xdr:row>5</xdr:row>
      <xdr:rowOff>100013</xdr:rowOff>
    </xdr:from>
    <xdr:to>
      <xdr:col>4</xdr:col>
      <xdr:colOff>242888</xdr:colOff>
      <xdr:row>7</xdr:row>
      <xdr:rowOff>104775</xdr:rowOff>
    </xdr:to>
    <xdr:cxnSp macro="">
      <xdr:nvCxnSpPr>
        <xdr:cNvPr id="6" name="Conector de Seta Reta 5">
          <a:extLst>
            <a:ext uri="{FF2B5EF4-FFF2-40B4-BE49-F238E27FC236}">
              <a16:creationId xmlns:a16="http://schemas.microsoft.com/office/drawing/2014/main" id="{8C9ADB9F-4277-7E4C-1E77-1B69F1BF5D93}"/>
            </a:ext>
          </a:extLst>
        </xdr:cNvPr>
        <xdr:cNvCxnSpPr>
          <a:stCxn id="4" idx="2"/>
          <a:endCxn id="7" idx="0"/>
        </xdr:cNvCxnSpPr>
      </xdr:nvCxnSpPr>
      <xdr:spPr>
        <a:xfrm>
          <a:off x="2095500" y="1052513"/>
          <a:ext cx="576263" cy="385762"/>
        </a:xfrm>
        <a:prstGeom prst="straightConnector1">
          <a:avLst/>
        </a:prstGeom>
        <a:ln w="28575">
          <a:solidFill>
            <a:srgbClr val="74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485775</xdr:colOff>
      <xdr:row>7</xdr:row>
      <xdr:rowOff>104775</xdr:rowOff>
    </xdr:from>
    <xdr:to>
      <xdr:col>7</xdr:col>
      <xdr:colOff>0</xdr:colOff>
      <xdr:row>15</xdr:row>
      <xdr:rowOff>47625</xdr:rowOff>
    </xdr:to>
    <xdr:sp macro="" textlink="">
      <xdr:nvSpPr>
        <xdr:cNvPr id="7" name="Retângulo: Cantos Arredondados 6">
          <a:extLst>
            <a:ext uri="{FF2B5EF4-FFF2-40B4-BE49-F238E27FC236}">
              <a16:creationId xmlns:a16="http://schemas.microsoft.com/office/drawing/2014/main" id="{AEEDA788-1261-4286-A4AA-EF02D75A36C2}"/>
            </a:ext>
          </a:extLst>
        </xdr:cNvPr>
        <xdr:cNvSpPr/>
      </xdr:nvSpPr>
      <xdr:spPr>
        <a:xfrm>
          <a:off x="1095375" y="1438275"/>
          <a:ext cx="3171825" cy="1466850"/>
        </a:xfrm>
        <a:prstGeom prst="roundRect">
          <a:avLst/>
        </a:prstGeom>
        <a:noFill/>
        <a:ln w="28575">
          <a:solidFill>
            <a:srgbClr val="74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000"/>
        </a:p>
      </xdr:txBody>
    </xdr:sp>
    <xdr:clientData/>
  </xdr:twoCellAnchor>
  <xdr:twoCellAnchor>
    <xdr:from>
      <xdr:col>13</xdr:col>
      <xdr:colOff>280723</xdr:colOff>
      <xdr:row>31</xdr:row>
      <xdr:rowOff>185210</xdr:rowOff>
    </xdr:from>
    <xdr:to>
      <xdr:col>17</xdr:col>
      <xdr:colOff>250031</xdr:colOff>
      <xdr:row>36</xdr:row>
      <xdr:rowOff>118534</xdr:rowOff>
    </xdr:to>
    <xdr:sp macro="" textlink="">
      <xdr:nvSpPr>
        <xdr:cNvPr id="10" name="Retângulo: Cantos Arredondados 9">
          <a:extLst>
            <a:ext uri="{FF2B5EF4-FFF2-40B4-BE49-F238E27FC236}">
              <a16:creationId xmlns:a16="http://schemas.microsoft.com/office/drawing/2014/main" id="{5F234EEF-1B9F-4FC9-88EE-E2CF80EA5339}"/>
            </a:ext>
          </a:extLst>
        </xdr:cNvPr>
        <xdr:cNvSpPr/>
      </xdr:nvSpPr>
      <xdr:spPr>
        <a:xfrm>
          <a:off x="8174567" y="6090710"/>
          <a:ext cx="2398183" cy="885824"/>
        </a:xfrm>
        <a:prstGeom prst="roundRect">
          <a:avLst/>
        </a:prstGeom>
        <a:solidFill>
          <a:srgbClr val="74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00"/>
            <a:t>Monte</a:t>
          </a:r>
          <a:r>
            <a:rPr lang="pt-BR" sz="1000" baseline="0"/>
            <a:t> a meta por categoria:</a:t>
          </a:r>
          <a:br>
            <a:rPr lang="pt-BR" sz="1000" baseline="0"/>
          </a:br>
          <a:br>
            <a:rPr lang="pt-BR" sz="1000" baseline="0"/>
          </a:br>
          <a:r>
            <a:rPr lang="pt-BR" sz="1000" baseline="0"/>
            <a:t>Preencha a venda do mês anterior e o CMV% de cada categoria</a:t>
          </a:r>
          <a:endParaRPr lang="pt-BR" sz="1000"/>
        </a:p>
      </xdr:txBody>
    </xdr:sp>
    <xdr:clientData/>
  </xdr:twoCellAnchor>
  <xdr:twoCellAnchor>
    <xdr:from>
      <xdr:col>13</xdr:col>
      <xdr:colOff>465667</xdr:colOff>
      <xdr:row>15</xdr:row>
      <xdr:rowOff>95250</xdr:rowOff>
    </xdr:from>
    <xdr:to>
      <xdr:col>15</xdr:col>
      <xdr:colOff>265377</xdr:colOff>
      <xdr:row>31</xdr:row>
      <xdr:rowOff>185210</xdr:rowOff>
    </xdr:to>
    <xdr:cxnSp macro="">
      <xdr:nvCxnSpPr>
        <xdr:cNvPr id="11" name="Conector de Seta Reta 10">
          <a:extLst>
            <a:ext uri="{FF2B5EF4-FFF2-40B4-BE49-F238E27FC236}">
              <a16:creationId xmlns:a16="http://schemas.microsoft.com/office/drawing/2014/main" id="{0D1FD243-CFA6-4F1C-9441-490DF3643EA9}"/>
            </a:ext>
          </a:extLst>
        </xdr:cNvPr>
        <xdr:cNvCxnSpPr>
          <a:stCxn id="10" idx="0"/>
        </xdr:cNvCxnSpPr>
      </xdr:nvCxnSpPr>
      <xdr:spPr>
        <a:xfrm flipH="1" flipV="1">
          <a:off x="8359511" y="2952750"/>
          <a:ext cx="1014147" cy="3137960"/>
        </a:xfrm>
        <a:prstGeom prst="straightConnector1">
          <a:avLst/>
        </a:prstGeom>
        <a:ln w="28575">
          <a:solidFill>
            <a:srgbClr val="74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228865</xdr:colOff>
      <xdr:row>13</xdr:row>
      <xdr:rowOff>105834</xdr:rowOff>
    </xdr:from>
    <xdr:to>
      <xdr:col>15</xdr:col>
      <xdr:colOff>265377</xdr:colOff>
      <xdr:row>31</xdr:row>
      <xdr:rowOff>185210</xdr:rowOff>
    </xdr:to>
    <xdr:cxnSp macro="">
      <xdr:nvCxnSpPr>
        <xdr:cNvPr id="14" name="Conector de Seta Reta 13">
          <a:extLst>
            <a:ext uri="{FF2B5EF4-FFF2-40B4-BE49-F238E27FC236}">
              <a16:creationId xmlns:a16="http://schemas.microsoft.com/office/drawing/2014/main" id="{356E7709-7CFB-4872-886D-5BE404D8D02E}"/>
            </a:ext>
          </a:extLst>
        </xdr:cNvPr>
        <xdr:cNvCxnSpPr>
          <a:stCxn id="10" idx="0"/>
        </xdr:cNvCxnSpPr>
      </xdr:nvCxnSpPr>
      <xdr:spPr>
        <a:xfrm flipH="1" flipV="1">
          <a:off x="9337146" y="2582334"/>
          <a:ext cx="36512" cy="3508376"/>
        </a:xfrm>
        <a:prstGeom prst="straightConnector1">
          <a:avLst/>
        </a:prstGeom>
        <a:ln w="28575">
          <a:solidFill>
            <a:srgbClr val="74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265377</xdr:colOff>
      <xdr:row>15</xdr:row>
      <xdr:rowOff>31750</xdr:rowOff>
    </xdr:from>
    <xdr:to>
      <xdr:col>16</xdr:col>
      <xdr:colOff>497417</xdr:colOff>
      <xdr:row>31</xdr:row>
      <xdr:rowOff>185210</xdr:rowOff>
    </xdr:to>
    <xdr:cxnSp macro="">
      <xdr:nvCxnSpPr>
        <xdr:cNvPr id="17" name="Conector de Seta Reta 16">
          <a:extLst>
            <a:ext uri="{FF2B5EF4-FFF2-40B4-BE49-F238E27FC236}">
              <a16:creationId xmlns:a16="http://schemas.microsoft.com/office/drawing/2014/main" id="{1AC6F43A-9E6D-40A2-82B6-0EE0CB8883C5}"/>
            </a:ext>
          </a:extLst>
        </xdr:cNvPr>
        <xdr:cNvCxnSpPr>
          <a:stCxn id="10" idx="0"/>
        </xdr:cNvCxnSpPr>
      </xdr:nvCxnSpPr>
      <xdr:spPr>
        <a:xfrm flipV="1">
          <a:off x="9373658" y="2889250"/>
          <a:ext cx="839259" cy="3201460"/>
        </a:xfrm>
        <a:prstGeom prst="straightConnector1">
          <a:avLst/>
        </a:prstGeom>
        <a:ln w="28575">
          <a:solidFill>
            <a:srgbClr val="74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391585</xdr:colOff>
      <xdr:row>15</xdr:row>
      <xdr:rowOff>179917</xdr:rowOff>
    </xdr:from>
    <xdr:to>
      <xdr:col>7</xdr:col>
      <xdr:colOff>127001</xdr:colOff>
      <xdr:row>33</xdr:row>
      <xdr:rowOff>95250</xdr:rowOff>
    </xdr:to>
    <xdr:sp macro="" textlink="">
      <xdr:nvSpPr>
        <xdr:cNvPr id="23" name="Retângulo: Cantos Arredondados 22">
          <a:extLst>
            <a:ext uri="{FF2B5EF4-FFF2-40B4-BE49-F238E27FC236}">
              <a16:creationId xmlns:a16="http://schemas.microsoft.com/office/drawing/2014/main" id="{BDF9BACD-4DD8-4A0C-89BE-CBE60E9E49F4}"/>
            </a:ext>
          </a:extLst>
        </xdr:cNvPr>
        <xdr:cNvSpPr/>
      </xdr:nvSpPr>
      <xdr:spPr>
        <a:xfrm>
          <a:off x="1005418" y="3037417"/>
          <a:ext cx="3418416" cy="3344333"/>
        </a:xfrm>
        <a:prstGeom prst="roundRect">
          <a:avLst/>
        </a:prstGeom>
        <a:noFill/>
        <a:ln w="28575">
          <a:solidFill>
            <a:srgbClr val="74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000"/>
        </a:p>
      </xdr:txBody>
    </xdr:sp>
    <xdr:clientData/>
  </xdr:twoCellAnchor>
  <xdr:twoCellAnchor>
    <xdr:from>
      <xdr:col>3</xdr:col>
      <xdr:colOff>24341</xdr:colOff>
      <xdr:row>35</xdr:row>
      <xdr:rowOff>169334</xdr:rowOff>
    </xdr:from>
    <xdr:to>
      <xdr:col>5</xdr:col>
      <xdr:colOff>462491</xdr:colOff>
      <xdr:row>38</xdr:row>
      <xdr:rowOff>116416</xdr:rowOff>
    </xdr:to>
    <xdr:sp macro="" textlink="">
      <xdr:nvSpPr>
        <xdr:cNvPr id="24" name="Retângulo: Cantos Arredondados 23">
          <a:extLst>
            <a:ext uri="{FF2B5EF4-FFF2-40B4-BE49-F238E27FC236}">
              <a16:creationId xmlns:a16="http://schemas.microsoft.com/office/drawing/2014/main" id="{AB17E21D-EC8B-4615-B86E-B6CC9AD94111}"/>
            </a:ext>
          </a:extLst>
        </xdr:cNvPr>
        <xdr:cNvSpPr/>
      </xdr:nvSpPr>
      <xdr:spPr>
        <a:xfrm>
          <a:off x="1865841" y="6836834"/>
          <a:ext cx="1665817" cy="518582"/>
        </a:xfrm>
        <a:prstGeom prst="roundRect">
          <a:avLst/>
        </a:prstGeom>
        <a:solidFill>
          <a:srgbClr val="74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00"/>
            <a:t>Resumo</a:t>
          </a:r>
          <a:r>
            <a:rPr lang="pt-BR" sz="1000" baseline="0"/>
            <a:t> da meta por categoria.</a:t>
          </a:r>
          <a:br>
            <a:rPr lang="pt-BR" sz="1000" baseline="0"/>
          </a:br>
          <a:endParaRPr lang="pt-BR" sz="1000"/>
        </a:p>
      </xdr:txBody>
    </xdr:sp>
    <xdr:clientData/>
  </xdr:twoCellAnchor>
  <xdr:twoCellAnchor>
    <xdr:from>
      <xdr:col>4</xdr:col>
      <xdr:colOff>243417</xdr:colOff>
      <xdr:row>33</xdr:row>
      <xdr:rowOff>95250</xdr:rowOff>
    </xdr:from>
    <xdr:to>
      <xdr:col>4</xdr:col>
      <xdr:colOff>259293</xdr:colOff>
      <xdr:row>35</xdr:row>
      <xdr:rowOff>169334</xdr:rowOff>
    </xdr:to>
    <xdr:cxnSp macro="">
      <xdr:nvCxnSpPr>
        <xdr:cNvPr id="25" name="Conector de Seta Reta 24">
          <a:extLst>
            <a:ext uri="{FF2B5EF4-FFF2-40B4-BE49-F238E27FC236}">
              <a16:creationId xmlns:a16="http://schemas.microsoft.com/office/drawing/2014/main" id="{B47A6BF6-CDE5-4F1C-87C6-43AFB0AB1F7E}"/>
            </a:ext>
          </a:extLst>
        </xdr:cNvPr>
        <xdr:cNvCxnSpPr>
          <a:stCxn id="24" idx="0"/>
          <a:endCxn id="23" idx="2"/>
        </xdr:cNvCxnSpPr>
      </xdr:nvCxnSpPr>
      <xdr:spPr>
        <a:xfrm flipV="1">
          <a:off x="2698750" y="6381750"/>
          <a:ext cx="15876" cy="455084"/>
        </a:xfrm>
        <a:prstGeom prst="straightConnector1">
          <a:avLst/>
        </a:prstGeom>
        <a:ln w="28575">
          <a:solidFill>
            <a:srgbClr val="74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434710</xdr:colOff>
      <xdr:row>6</xdr:row>
      <xdr:rowOff>69058</xdr:rowOff>
    </xdr:from>
    <xdr:to>
      <xdr:col>11</xdr:col>
      <xdr:colOff>259027</xdr:colOff>
      <xdr:row>9</xdr:row>
      <xdr:rowOff>16140</xdr:rowOff>
    </xdr:to>
    <xdr:sp macro="" textlink="">
      <xdr:nvSpPr>
        <xdr:cNvPr id="31" name="Retângulo: Cantos Arredondados 30">
          <a:extLst>
            <a:ext uri="{FF2B5EF4-FFF2-40B4-BE49-F238E27FC236}">
              <a16:creationId xmlns:a16="http://schemas.microsoft.com/office/drawing/2014/main" id="{BCFE9573-FCC7-483B-A1B2-F596E2B832DC}"/>
            </a:ext>
          </a:extLst>
        </xdr:cNvPr>
        <xdr:cNvSpPr/>
      </xdr:nvSpPr>
      <xdr:spPr>
        <a:xfrm>
          <a:off x="5292460" y="1212058"/>
          <a:ext cx="1645973" cy="518582"/>
        </a:xfrm>
        <a:prstGeom prst="roundRect">
          <a:avLst/>
        </a:prstGeom>
        <a:solidFill>
          <a:srgbClr val="74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00"/>
            <a:t>Classifique as categorias</a:t>
          </a:r>
        </a:p>
      </xdr:txBody>
    </xdr:sp>
    <xdr:clientData/>
  </xdr:twoCellAnchor>
  <xdr:twoCellAnchor>
    <xdr:from>
      <xdr:col>9</xdr:col>
      <xdr:colOff>342635</xdr:colOff>
      <xdr:row>9</xdr:row>
      <xdr:rowOff>16140</xdr:rowOff>
    </xdr:from>
    <xdr:to>
      <xdr:col>10</xdr:col>
      <xdr:colOff>39953</xdr:colOff>
      <xdr:row>11</xdr:row>
      <xdr:rowOff>75406</xdr:rowOff>
    </xdr:to>
    <xdr:cxnSp macro="">
      <xdr:nvCxnSpPr>
        <xdr:cNvPr id="32" name="Conector de Seta Reta 31">
          <a:extLst>
            <a:ext uri="{FF2B5EF4-FFF2-40B4-BE49-F238E27FC236}">
              <a16:creationId xmlns:a16="http://schemas.microsoft.com/office/drawing/2014/main" id="{0C25A06D-A925-4B61-9846-C1590BB8370C}"/>
            </a:ext>
          </a:extLst>
        </xdr:cNvPr>
        <xdr:cNvCxnSpPr>
          <a:stCxn id="31" idx="2"/>
        </xdr:cNvCxnSpPr>
      </xdr:nvCxnSpPr>
      <xdr:spPr>
        <a:xfrm flipH="1">
          <a:off x="5807604" y="1730640"/>
          <a:ext cx="304537" cy="440266"/>
        </a:xfrm>
        <a:prstGeom prst="straightConnector1">
          <a:avLst/>
        </a:prstGeom>
        <a:ln w="28575">
          <a:solidFill>
            <a:srgbClr val="74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39953</xdr:colOff>
      <xdr:row>9</xdr:row>
      <xdr:rowOff>16140</xdr:rowOff>
    </xdr:from>
    <xdr:to>
      <xdr:col>10</xdr:col>
      <xdr:colOff>226219</xdr:colOff>
      <xdr:row>11</xdr:row>
      <xdr:rowOff>85989</xdr:rowOff>
    </xdr:to>
    <xdr:cxnSp macro="">
      <xdr:nvCxnSpPr>
        <xdr:cNvPr id="15" name="Conector de Seta Reta 14">
          <a:extLst>
            <a:ext uri="{FF2B5EF4-FFF2-40B4-BE49-F238E27FC236}">
              <a16:creationId xmlns:a16="http://schemas.microsoft.com/office/drawing/2014/main" id="{C628661A-73BF-4821-9E19-1469320A81B4}"/>
            </a:ext>
          </a:extLst>
        </xdr:cNvPr>
        <xdr:cNvCxnSpPr>
          <a:stCxn id="31" idx="2"/>
        </xdr:cNvCxnSpPr>
      </xdr:nvCxnSpPr>
      <xdr:spPr>
        <a:xfrm>
          <a:off x="6112141" y="1730640"/>
          <a:ext cx="186266" cy="450849"/>
        </a:xfrm>
        <a:prstGeom prst="straightConnector1">
          <a:avLst/>
        </a:prstGeom>
        <a:ln w="28575">
          <a:solidFill>
            <a:srgbClr val="74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291438</xdr:colOff>
      <xdr:row>15</xdr:row>
      <xdr:rowOff>116943</xdr:rowOff>
    </xdr:from>
    <xdr:to>
      <xdr:col>27</xdr:col>
      <xdr:colOff>330598</xdr:colOff>
      <xdr:row>19</xdr:row>
      <xdr:rowOff>159276</xdr:rowOff>
    </xdr:to>
    <xdr:sp macro="" textlink="">
      <xdr:nvSpPr>
        <xdr:cNvPr id="3" name="Retângulo: Cantos Arredondados 36">
          <a:extLst>
            <a:ext uri="{FF2B5EF4-FFF2-40B4-BE49-F238E27FC236}">
              <a16:creationId xmlns:a16="http://schemas.microsoft.com/office/drawing/2014/main" id="{29D0E2DF-C022-474C-8AFB-307A468CA551}"/>
            </a:ext>
          </a:extLst>
        </xdr:cNvPr>
        <xdr:cNvSpPr/>
      </xdr:nvSpPr>
      <xdr:spPr>
        <a:xfrm>
          <a:off x="13650251" y="2974443"/>
          <a:ext cx="3075253" cy="804333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000" b="1">
              <a:solidFill>
                <a:schemeClr val="tx1">
                  <a:lumMod val="75000"/>
                  <a:lumOff val="25000"/>
                </a:schemeClr>
              </a:solidFill>
            </a:rPr>
            <a:t>Por que classificar</a:t>
          </a:r>
          <a:r>
            <a:rPr lang="pt-BR" sz="1000" b="1" baseline="0">
              <a:solidFill>
                <a:schemeClr val="tx1">
                  <a:lumMod val="75000"/>
                  <a:lumOff val="25000"/>
                </a:schemeClr>
              </a:solidFill>
            </a:rPr>
            <a:t> "Tipo / Comprador"?</a:t>
          </a:r>
          <a:br>
            <a:rPr lang="pt-BR" sz="1000" baseline="0">
              <a:solidFill>
                <a:schemeClr val="tx1">
                  <a:lumMod val="75000"/>
                  <a:lumOff val="25000"/>
                </a:schemeClr>
              </a:solidFill>
            </a:rPr>
          </a:br>
          <a:r>
            <a:rPr lang="pt-BR" sz="1000" baseline="0">
              <a:solidFill>
                <a:schemeClr val="tx1">
                  <a:lumMod val="75000"/>
                  <a:lumOff val="25000"/>
                </a:schemeClr>
              </a:solidFill>
            </a:rPr>
            <a:t> - Ajuda as lojas que separam as compras entre mendicamentos e não medicamentos.</a:t>
          </a:r>
          <a:endParaRPr lang="pt-BR" sz="10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>
    <xdr:from>
      <xdr:col>22</xdr:col>
      <xdr:colOff>291438</xdr:colOff>
      <xdr:row>20</xdr:row>
      <xdr:rowOff>133344</xdr:rowOff>
    </xdr:from>
    <xdr:to>
      <xdr:col>27</xdr:col>
      <xdr:colOff>330598</xdr:colOff>
      <xdr:row>24</xdr:row>
      <xdr:rowOff>175677</xdr:rowOff>
    </xdr:to>
    <xdr:sp macro="" textlink="">
      <xdr:nvSpPr>
        <xdr:cNvPr id="38" name="Retângulo: Cantos Arredondados 37">
          <a:extLst>
            <a:ext uri="{FF2B5EF4-FFF2-40B4-BE49-F238E27FC236}">
              <a16:creationId xmlns:a16="http://schemas.microsoft.com/office/drawing/2014/main" id="{AD2F47C6-1DC7-4A36-B819-F732C6FDFEF5}"/>
            </a:ext>
          </a:extLst>
        </xdr:cNvPr>
        <xdr:cNvSpPr/>
      </xdr:nvSpPr>
      <xdr:spPr>
        <a:xfrm>
          <a:off x="13650251" y="3943344"/>
          <a:ext cx="3075253" cy="804333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000" b="1">
              <a:solidFill>
                <a:schemeClr val="tx1">
                  <a:lumMod val="75000"/>
                  <a:lumOff val="25000"/>
                </a:schemeClr>
              </a:solidFill>
            </a:rPr>
            <a:t>Por que classificar</a:t>
          </a:r>
          <a:r>
            <a:rPr lang="pt-BR" sz="1000" b="1" baseline="0">
              <a:solidFill>
                <a:schemeClr val="tx1">
                  <a:lumMod val="75000"/>
                  <a:lumOff val="25000"/>
                </a:schemeClr>
              </a:solidFill>
            </a:rPr>
            <a:t> "Categoria"?</a:t>
          </a:r>
          <a:br>
            <a:rPr lang="pt-BR" sz="1000" baseline="0">
              <a:solidFill>
                <a:schemeClr val="tx1">
                  <a:lumMod val="75000"/>
                  <a:lumOff val="25000"/>
                </a:schemeClr>
              </a:solidFill>
            </a:rPr>
          </a:br>
          <a:r>
            <a:rPr lang="pt-BR" sz="1000" baseline="0">
              <a:solidFill>
                <a:schemeClr val="tx1">
                  <a:lumMod val="75000"/>
                  <a:lumOff val="25000"/>
                </a:schemeClr>
              </a:solidFill>
            </a:rPr>
            <a:t> - Facilta a visão mais resumida, visto que a classificação no  sistema da loja costuma ser muito detalhada.</a:t>
          </a:r>
          <a:endParaRPr lang="pt-BR" sz="10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>
    <xdr:from>
      <xdr:col>22</xdr:col>
      <xdr:colOff>291438</xdr:colOff>
      <xdr:row>25</xdr:row>
      <xdr:rowOff>149746</xdr:rowOff>
    </xdr:from>
    <xdr:to>
      <xdr:col>27</xdr:col>
      <xdr:colOff>330598</xdr:colOff>
      <xdr:row>30</xdr:row>
      <xdr:rowOff>1579</xdr:rowOff>
    </xdr:to>
    <xdr:sp macro="" textlink="">
      <xdr:nvSpPr>
        <xdr:cNvPr id="2" name="Retângulo: Cantos Arredondados 38">
          <a:extLst>
            <a:ext uri="{FF2B5EF4-FFF2-40B4-BE49-F238E27FC236}">
              <a16:creationId xmlns:a16="http://schemas.microsoft.com/office/drawing/2014/main" id="{CDFB47C7-7E4E-415F-8D2B-E8CE23591B7F}"/>
            </a:ext>
          </a:extLst>
        </xdr:cNvPr>
        <xdr:cNvSpPr/>
      </xdr:nvSpPr>
      <xdr:spPr>
        <a:xfrm>
          <a:off x="13650251" y="4912246"/>
          <a:ext cx="3075253" cy="804333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000" b="1">
              <a:solidFill>
                <a:schemeClr val="tx1">
                  <a:lumMod val="75000"/>
                  <a:lumOff val="25000"/>
                </a:schemeClr>
              </a:solidFill>
            </a:rPr>
            <a:t>Por que classificar</a:t>
          </a:r>
          <a:r>
            <a:rPr lang="pt-BR" sz="1000" b="1" baseline="0">
              <a:solidFill>
                <a:schemeClr val="tx1">
                  <a:lumMod val="75000"/>
                  <a:lumOff val="25000"/>
                </a:schemeClr>
              </a:solidFill>
            </a:rPr>
            <a:t> "Grupo / Linha" do seu sistema?</a:t>
          </a:r>
          <a:br>
            <a:rPr lang="pt-BR" sz="1000" baseline="0">
              <a:solidFill>
                <a:schemeClr val="tx1">
                  <a:lumMod val="75000"/>
                  <a:lumOff val="25000"/>
                </a:schemeClr>
              </a:solidFill>
            </a:rPr>
          </a:br>
          <a:r>
            <a:rPr lang="pt-BR" sz="1000" baseline="0">
              <a:solidFill>
                <a:schemeClr val="tx1">
                  <a:lumMod val="75000"/>
                  <a:lumOff val="25000"/>
                </a:schemeClr>
              </a:solidFill>
            </a:rPr>
            <a:t> - Facilta a geração da informação visto que a maioria dos sistemas possuem um relatório de Venda e CMV consolidado por grupo ou linha.</a:t>
          </a:r>
        </a:p>
      </xdr:txBody>
    </xdr:sp>
    <xdr:clientData/>
  </xdr:twoCellAnchor>
  <xdr:twoCellAnchor>
    <xdr:from>
      <xdr:col>22</xdr:col>
      <xdr:colOff>291438</xdr:colOff>
      <xdr:row>7</xdr:row>
      <xdr:rowOff>79632</xdr:rowOff>
    </xdr:from>
    <xdr:to>
      <xdr:col>27</xdr:col>
      <xdr:colOff>330598</xdr:colOff>
      <xdr:row>14</xdr:row>
      <xdr:rowOff>142875</xdr:rowOff>
    </xdr:to>
    <xdr:sp macro="" textlink="">
      <xdr:nvSpPr>
        <xdr:cNvPr id="5" name="Retângulo: Cantos Arredondados 36">
          <a:extLst>
            <a:ext uri="{FF2B5EF4-FFF2-40B4-BE49-F238E27FC236}">
              <a16:creationId xmlns:a16="http://schemas.microsoft.com/office/drawing/2014/main" id="{FBD50B7E-536A-46A7-88DC-6B1CF5F95266}"/>
            </a:ext>
          </a:extLst>
        </xdr:cNvPr>
        <xdr:cNvSpPr/>
      </xdr:nvSpPr>
      <xdr:spPr>
        <a:xfrm>
          <a:off x="13650251" y="1413132"/>
          <a:ext cx="3075253" cy="1396743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000" b="1">
              <a:solidFill>
                <a:schemeClr val="tx1">
                  <a:lumMod val="75000"/>
                  <a:lumOff val="25000"/>
                </a:schemeClr>
              </a:solidFill>
            </a:rPr>
            <a:t>Qual diferença da meta global para</a:t>
          </a:r>
          <a:r>
            <a:rPr lang="pt-BR" sz="1000" b="1" baseline="0">
              <a:solidFill>
                <a:schemeClr val="tx1">
                  <a:lumMod val="75000"/>
                  <a:lumOff val="25000"/>
                </a:schemeClr>
              </a:solidFill>
            </a:rPr>
            <a:t> meta por categoria?</a:t>
          </a:r>
          <a:br>
            <a:rPr lang="pt-BR" sz="1000" b="1" baseline="0">
              <a:solidFill>
                <a:schemeClr val="tx1">
                  <a:lumMod val="75000"/>
                  <a:lumOff val="25000"/>
                </a:schemeClr>
              </a:solidFill>
            </a:rPr>
          </a:br>
          <a:r>
            <a:rPr lang="pt-BR" sz="1000" baseline="0">
              <a:solidFill>
                <a:schemeClr val="tx1">
                  <a:lumMod val="75000"/>
                  <a:lumOff val="25000"/>
                </a:schemeClr>
              </a:solidFill>
            </a:rPr>
            <a:t> - A global te da a visão orçamentária para gestão financeira.</a:t>
          </a:r>
        </a:p>
        <a:p>
          <a:pPr algn="l"/>
          <a:r>
            <a:rPr lang="pt-BR" sz="1000" baseline="0">
              <a:solidFill>
                <a:schemeClr val="tx1">
                  <a:lumMod val="75000"/>
                  <a:lumOff val="25000"/>
                </a:schemeClr>
              </a:solidFill>
            </a:rPr>
            <a:t>Já a meta por categoria serve para orientar as compras com foco no equlíbrio do estoque.</a:t>
          </a:r>
          <a:endParaRPr lang="pt-BR" sz="10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433917</xdr:colOff>
      <xdr:row>32</xdr:row>
      <xdr:rowOff>68792</xdr:rowOff>
    </xdr:from>
    <xdr:to>
      <xdr:col>2</xdr:col>
      <xdr:colOff>1217083</xdr:colOff>
      <xdr:row>38</xdr:row>
      <xdr:rowOff>164041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4706490-2C40-8C21-9376-99E45D6FC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667" y="6164792"/>
          <a:ext cx="1227666" cy="1227666"/>
        </a:xfrm>
        <a:prstGeom prst="rect">
          <a:avLst/>
        </a:prstGeom>
      </xdr:spPr>
    </xdr:pic>
    <xdr:clientData/>
  </xdr:twoCellAnchor>
  <xdr:twoCellAnchor editAs="absolute">
    <xdr:from>
      <xdr:col>3</xdr:col>
      <xdr:colOff>412750</xdr:colOff>
      <xdr:row>32</xdr:row>
      <xdr:rowOff>79375</xdr:rowOff>
    </xdr:from>
    <xdr:to>
      <xdr:col>5</xdr:col>
      <xdr:colOff>21167</xdr:colOff>
      <xdr:row>38</xdr:row>
      <xdr:rowOff>153458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571EF7D-91F4-CB27-825F-C0440E32CC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10" b="21731"/>
        <a:stretch>
          <a:fillRect/>
        </a:stretch>
      </xdr:blipFill>
      <xdr:spPr>
        <a:xfrm>
          <a:off x="2317750" y="6175375"/>
          <a:ext cx="1799167" cy="12065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C8D2-4E7A-4255-AED3-0D801F2B0BC4}">
  <sheetPr>
    <tabColor theme="2" tint="-9.9978637043366805E-2"/>
  </sheetPr>
  <dimension ref="A1"/>
  <sheetViews>
    <sheetView showGridLines="0" zoomScaleNormal="100" workbookViewId="0">
      <selection activeCell="J33" sqref="J33"/>
    </sheetView>
  </sheetViews>
  <sheetFormatPr defaultRowHeight="15"/>
  <cols>
    <col min="1" max="16384" width="9.140625" style="6"/>
  </cols>
  <sheetData/>
  <sheetProtection algorithmName="SHA-512" hashValue="yb2xGpIICiPvsNRK2ghXR+MPUkwHF6EFr8pQG9lYfvTWc4AM1pAA/3aKwI40uQToRZlfGVivwRFTXqXrqv6Ulw==" saltValue="UjwUOikD6NKZvMQjN61OcQ==" spinCount="100000" sheet="1" objects="1"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33031-69DE-4894-BBB8-337779F5A152}">
  <dimension ref="A1"/>
  <sheetViews>
    <sheetView showGridLines="0" tabSelected="1" zoomScale="80" zoomScaleNormal="80" workbookViewId="0">
      <selection activeCell="AF14" sqref="AF14"/>
    </sheetView>
  </sheetViews>
  <sheetFormatPr defaultRowHeight="15"/>
  <sheetData/>
  <sheetProtection algorithmName="SHA-512" hashValue="FEExOiP8UsFa6RvtktOkU/EGAjK1u+o0KZ9KyR700gVqM/a59NYMXwLG9hGUEd6yCPBqa0mGSvZTk4h+misSAQ==" saltValue="1idt5qgvuLe6wtfCvFDWlQ==" spinCount="100000" sheet="1" objects="1" scenarios="1"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40000"/>
  </sheetPr>
  <dimension ref="A1:V39"/>
  <sheetViews>
    <sheetView showGridLines="0" zoomScale="90" zoomScaleNormal="90" workbookViewId="0">
      <selection activeCell="L4" sqref="L4:L5"/>
    </sheetView>
  </sheetViews>
  <sheetFormatPr defaultRowHeight="14.25"/>
  <cols>
    <col min="1" max="1" width="2.42578125" style="1" customWidth="1"/>
    <col min="2" max="2" width="6.7109375" style="1" bestFit="1" customWidth="1"/>
    <col min="3" max="3" width="19.5703125" style="1" bestFit="1" customWidth="1"/>
    <col min="4" max="4" width="17.28515625" style="1" bestFit="1" customWidth="1"/>
    <col min="5" max="5" width="15.5703125" style="1" bestFit="1" customWidth="1"/>
    <col min="6" max="7" width="6.7109375" style="1" bestFit="1" customWidth="1"/>
    <col min="8" max="8" width="20.28515625" style="1" customWidth="1"/>
    <col min="9" max="9" width="21.42578125" style="1" bestFit="1" customWidth="1"/>
    <col min="10" max="10" width="28.5703125" style="1" bestFit="1" customWidth="1"/>
    <col min="11" max="12" width="21" style="2" bestFit="1" customWidth="1"/>
    <col min="13" max="13" width="13.5703125" style="2" bestFit="1" customWidth="1"/>
    <col min="14" max="14" width="25.42578125" style="2" bestFit="1" customWidth="1"/>
    <col min="15" max="15" width="2.85546875" style="1" customWidth="1"/>
    <col min="16" max="16" width="2.7109375" style="1" customWidth="1"/>
    <col min="17" max="17" width="9" style="1" bestFit="1" customWidth="1"/>
    <col min="18" max="16384" width="9.140625" style="1"/>
  </cols>
  <sheetData>
    <row r="1" spans="1:17" s="32" customFormat="1">
      <c r="A1" s="4"/>
      <c r="B1" s="5" t="s">
        <v>23</v>
      </c>
      <c r="C1" s="4"/>
      <c r="D1" s="4" t="s">
        <v>13</v>
      </c>
      <c r="E1" s="5" t="s">
        <v>7</v>
      </c>
      <c r="F1" s="5" t="s">
        <v>23</v>
      </c>
      <c r="G1" s="5" t="s">
        <v>23</v>
      </c>
      <c r="H1" s="4"/>
      <c r="I1" s="4" t="s">
        <v>14</v>
      </c>
      <c r="J1" s="5" t="s">
        <v>25</v>
      </c>
      <c r="K1" s="5" t="s">
        <v>6</v>
      </c>
      <c r="L1" s="5" t="s">
        <v>6</v>
      </c>
      <c r="M1" s="5" t="s">
        <v>26</v>
      </c>
      <c r="N1" s="5" t="s">
        <v>6</v>
      </c>
    </row>
    <row r="2" spans="1:17">
      <c r="B2" s="10"/>
      <c r="C2" s="37"/>
      <c r="D2" s="37"/>
      <c r="E2" s="37"/>
      <c r="F2" s="11"/>
      <c r="G2" s="11"/>
      <c r="H2" s="11"/>
      <c r="I2" s="11"/>
      <c r="J2" s="11"/>
      <c r="K2" s="12"/>
      <c r="L2" s="12"/>
      <c r="M2" s="12"/>
      <c r="N2" s="12"/>
      <c r="O2" s="13"/>
    </row>
    <row r="3" spans="1:17" ht="15.75">
      <c r="B3" s="14"/>
      <c r="C3" s="65" t="s">
        <v>29</v>
      </c>
      <c r="D3" s="65"/>
      <c r="E3" s="65"/>
      <c r="G3" s="31"/>
      <c r="K3" s="17" t="s">
        <v>24</v>
      </c>
      <c r="L3" s="49" t="s">
        <v>17</v>
      </c>
      <c r="M3" s="49" t="s">
        <v>31</v>
      </c>
      <c r="N3" s="49" t="str">
        <f>N7</f>
        <v>Meta de Compra por Categoria</v>
      </c>
      <c r="O3" s="15"/>
    </row>
    <row r="4" spans="1:17" ht="15.75">
      <c r="B4" s="14"/>
      <c r="C4" s="36"/>
      <c r="D4" s="36"/>
      <c r="E4" s="36"/>
      <c r="G4" s="31"/>
      <c r="H4" s="66" t="s">
        <v>30</v>
      </c>
      <c r="I4" s="66"/>
      <c r="K4" s="63">
        <f>SUM(K8:K37)</f>
        <v>0</v>
      </c>
      <c r="L4" s="61"/>
      <c r="M4" s="71">
        <f>IFERROR(N4/L4,0)</f>
        <v>0</v>
      </c>
      <c r="N4" s="63">
        <f>SUM(N8:N37)</f>
        <v>0</v>
      </c>
      <c r="O4" s="15"/>
    </row>
    <row r="5" spans="1:17" ht="15.75" customHeight="1">
      <c r="B5" s="14"/>
      <c r="C5" s="40"/>
      <c r="D5" s="34"/>
      <c r="E5" s="41"/>
      <c r="G5" s="30"/>
      <c r="K5" s="64"/>
      <c r="L5" s="62"/>
      <c r="M5" s="72"/>
      <c r="N5" s="64"/>
      <c r="O5" s="15"/>
    </row>
    <row r="6" spans="1:17" ht="14.25" customHeight="1">
      <c r="B6" s="14"/>
      <c r="C6" s="58" t="s">
        <v>27</v>
      </c>
      <c r="D6" s="59"/>
      <c r="E6" s="60"/>
      <c r="G6" s="31"/>
      <c r="K6"/>
      <c r="L6" s="50" t="str">
        <f>IF(L4="","",IF(K4=0,"Preencha a coluna Venda",IF(OR(L4&gt;K4*1.25,L4&lt;K4*0.5),"Variação fora do padrão","")))</f>
        <v/>
      </c>
      <c r="N6" s="39" t="str">
        <f>IF(L4="","Preencher Meta na célula L4","")</f>
        <v>Preencher Meta na célula L4</v>
      </c>
      <c r="O6" s="15"/>
    </row>
    <row r="7" spans="1:17" ht="15">
      <c r="B7" s="14"/>
      <c r="C7" s="42"/>
      <c r="D7" s="32"/>
      <c r="E7" s="43"/>
      <c r="F7"/>
      <c r="G7" s="30"/>
      <c r="H7" s="16" t="s">
        <v>34</v>
      </c>
      <c r="I7" s="16" t="s">
        <v>32</v>
      </c>
      <c r="J7" s="22" t="s">
        <v>33</v>
      </c>
      <c r="K7" s="29" t="s">
        <v>22</v>
      </c>
      <c r="L7" s="29" t="s">
        <v>12</v>
      </c>
      <c r="M7" s="17" t="s">
        <v>4</v>
      </c>
      <c r="N7" s="17" t="s">
        <v>20</v>
      </c>
      <c r="O7" s="15"/>
      <c r="Q7" s="3"/>
    </row>
    <row r="8" spans="1:17" ht="15">
      <c r="B8" s="14"/>
      <c r="C8" s="44" t="s">
        <v>17</v>
      </c>
      <c r="D8" s="17" t="s">
        <v>21</v>
      </c>
      <c r="E8" s="45" t="s">
        <v>16</v>
      </c>
      <c r="F8"/>
      <c r="G8" s="30"/>
      <c r="H8" s="9" t="s">
        <v>10</v>
      </c>
      <c r="I8" s="9" t="s">
        <v>15</v>
      </c>
      <c r="J8" s="35"/>
      <c r="K8" s="24"/>
      <c r="L8" s="25"/>
      <c r="M8" s="7">
        <f t="shared" ref="M8:M37" si="0">IFERROR(K8/$K$4,0)</f>
        <v>0</v>
      </c>
      <c r="N8" s="8">
        <f t="shared" ref="N8:N37" si="1">IFERROR((M8*$L$4)*L8,0)</f>
        <v>0</v>
      </c>
      <c r="O8" s="15"/>
    </row>
    <row r="9" spans="1:17" ht="15">
      <c r="B9" s="14"/>
      <c r="C9" s="61"/>
      <c r="D9" s="69"/>
      <c r="E9" s="67">
        <f>C9*D9</f>
        <v>0</v>
      </c>
      <c r="F9"/>
      <c r="G9" s="30"/>
      <c r="H9" s="9" t="s">
        <v>10</v>
      </c>
      <c r="I9" s="9" t="s">
        <v>15</v>
      </c>
      <c r="J9" s="23"/>
      <c r="K9" s="24"/>
      <c r="L9" s="25"/>
      <c r="M9" s="7">
        <f t="shared" si="0"/>
        <v>0</v>
      </c>
      <c r="N9" s="8">
        <f t="shared" si="1"/>
        <v>0</v>
      </c>
      <c r="O9" s="15"/>
    </row>
    <row r="10" spans="1:17" ht="15">
      <c r="B10" s="14"/>
      <c r="C10" s="62"/>
      <c r="D10" s="70"/>
      <c r="E10" s="68"/>
      <c r="F10"/>
      <c r="G10" s="30"/>
      <c r="H10" s="9" t="s">
        <v>10</v>
      </c>
      <c r="I10" s="9" t="s">
        <v>15</v>
      </c>
      <c r="J10" s="26"/>
      <c r="K10" s="24"/>
      <c r="L10" s="25"/>
      <c r="M10" s="7">
        <f t="shared" si="0"/>
        <v>0</v>
      </c>
      <c r="N10" s="8">
        <f t="shared" si="1"/>
        <v>0</v>
      </c>
      <c r="O10" s="15"/>
    </row>
    <row r="11" spans="1:17" ht="15">
      <c r="B11" s="14"/>
      <c r="C11" s="48"/>
      <c r="D11" s="32"/>
      <c r="E11" s="43"/>
      <c r="F11"/>
      <c r="G11" s="30"/>
      <c r="H11" s="9" t="s">
        <v>10</v>
      </c>
      <c r="I11" s="9" t="s">
        <v>15</v>
      </c>
      <c r="J11" s="23"/>
      <c r="K11" s="24"/>
      <c r="L11" s="25"/>
      <c r="M11" s="7">
        <f t="shared" si="0"/>
        <v>0</v>
      </c>
      <c r="N11" s="8">
        <f t="shared" si="1"/>
        <v>0</v>
      </c>
      <c r="O11" s="15"/>
      <c r="P11"/>
      <c r="Q11"/>
    </row>
    <row r="12" spans="1:17" ht="15" customHeight="1">
      <c r="B12" s="14"/>
      <c r="C12" s="46"/>
      <c r="D12" s="33"/>
      <c r="E12" s="47"/>
      <c r="F12"/>
      <c r="G12" s="30"/>
      <c r="H12" s="9" t="s">
        <v>10</v>
      </c>
      <c r="I12" s="9" t="s">
        <v>15</v>
      </c>
      <c r="J12" s="23"/>
      <c r="K12" s="24"/>
      <c r="L12" s="25"/>
      <c r="M12" s="7">
        <f t="shared" si="0"/>
        <v>0</v>
      </c>
      <c r="N12" s="8">
        <f t="shared" si="1"/>
        <v>0</v>
      </c>
      <c r="O12" s="15"/>
      <c r="P12"/>
      <c r="Q12"/>
    </row>
    <row r="13" spans="1:17" ht="15" customHeight="1">
      <c r="B13" s="14"/>
      <c r="C13" s="32"/>
      <c r="D13" s="32"/>
      <c r="E13" s="32"/>
      <c r="F13"/>
      <c r="G13" s="30"/>
      <c r="H13" s="9" t="s">
        <v>10</v>
      </c>
      <c r="I13" s="9" t="s">
        <v>15</v>
      </c>
      <c r="J13" s="23"/>
      <c r="K13" s="24"/>
      <c r="L13" s="25"/>
      <c r="M13" s="7">
        <f t="shared" si="0"/>
        <v>0</v>
      </c>
      <c r="N13" s="8">
        <f t="shared" si="1"/>
        <v>0</v>
      </c>
      <c r="O13" s="15"/>
      <c r="P13"/>
      <c r="Q13"/>
    </row>
    <row r="14" spans="1:17" ht="15">
      <c r="B14" s="14"/>
      <c r="C14" s="40"/>
      <c r="D14" s="34"/>
      <c r="E14" s="41"/>
      <c r="F14"/>
      <c r="G14" s="30"/>
      <c r="H14" s="9" t="s">
        <v>10</v>
      </c>
      <c r="I14" s="9" t="s">
        <v>15</v>
      </c>
      <c r="J14" s="23"/>
      <c r="K14" s="24"/>
      <c r="L14" s="25"/>
      <c r="M14" s="7">
        <f t="shared" si="0"/>
        <v>0</v>
      </c>
      <c r="N14" s="8">
        <f t="shared" si="1"/>
        <v>0</v>
      </c>
      <c r="O14" s="15"/>
      <c r="P14"/>
      <c r="Q14"/>
    </row>
    <row r="15" spans="1:17" ht="15">
      <c r="B15" s="14"/>
      <c r="C15" s="58" t="s">
        <v>28</v>
      </c>
      <c r="D15" s="59"/>
      <c r="E15" s="60"/>
      <c r="F15"/>
      <c r="G15" s="30"/>
      <c r="H15" s="9" t="s">
        <v>10</v>
      </c>
      <c r="I15" s="9" t="s">
        <v>15</v>
      </c>
      <c r="J15" s="23"/>
      <c r="K15" s="24"/>
      <c r="L15" s="25"/>
      <c r="M15" s="7">
        <f t="shared" si="0"/>
        <v>0</v>
      </c>
      <c r="N15" s="8">
        <f t="shared" si="1"/>
        <v>0</v>
      </c>
      <c r="O15" s="15"/>
      <c r="P15"/>
      <c r="Q15"/>
    </row>
    <row r="16" spans="1:17" ht="15">
      <c r="B16" s="14"/>
      <c r="C16" s="42"/>
      <c r="D16" s="32"/>
      <c r="E16" s="43"/>
      <c r="F16"/>
      <c r="G16" s="30"/>
      <c r="H16" s="9" t="s">
        <v>10</v>
      </c>
      <c r="I16" s="9" t="s">
        <v>15</v>
      </c>
      <c r="J16" s="23"/>
      <c r="K16" s="24"/>
      <c r="L16" s="25"/>
      <c r="M16" s="7">
        <f t="shared" si="0"/>
        <v>0</v>
      </c>
      <c r="N16" s="8">
        <f t="shared" si="1"/>
        <v>0</v>
      </c>
      <c r="O16" s="15"/>
      <c r="P16"/>
      <c r="Q16"/>
    </row>
    <row r="17" spans="2:22" ht="15">
      <c r="B17" s="14"/>
      <c r="C17" s="51" t="s">
        <v>11</v>
      </c>
      <c r="D17" s="17" t="s">
        <v>4</v>
      </c>
      <c r="E17" s="45" t="s">
        <v>18</v>
      </c>
      <c r="F17"/>
      <c r="G17" s="30"/>
      <c r="H17" s="9" t="s">
        <v>10</v>
      </c>
      <c r="I17" s="9" t="s">
        <v>15</v>
      </c>
      <c r="J17" s="23"/>
      <c r="K17" s="24"/>
      <c r="L17" s="25"/>
      <c r="M17" s="7">
        <f t="shared" si="0"/>
        <v>0</v>
      </c>
      <c r="N17" s="8">
        <f t="shared" si="1"/>
        <v>0</v>
      </c>
      <c r="O17" s="15"/>
      <c r="P17"/>
      <c r="Q17"/>
      <c r="V17" s="27"/>
    </row>
    <row r="18" spans="2:22" ht="15">
      <c r="B18" s="14"/>
      <c r="C18" s="52" t="s">
        <v>9</v>
      </c>
      <c r="D18" s="7">
        <f>IFERROR(SUMIF($H$8:$H$37,C18,$K$8:$K$37)/$K$4,0)</f>
        <v>0</v>
      </c>
      <c r="E18" s="53">
        <f>SUMIFS($N$8:$N$37,$H$8:$H$37,$C18)</f>
        <v>0</v>
      </c>
      <c r="F18"/>
      <c r="G18" s="30"/>
      <c r="H18" s="9" t="s">
        <v>10</v>
      </c>
      <c r="I18" s="9" t="s">
        <v>15</v>
      </c>
      <c r="J18" s="23"/>
      <c r="K18" s="24"/>
      <c r="L18" s="25"/>
      <c r="M18" s="7">
        <f t="shared" si="0"/>
        <v>0</v>
      </c>
      <c r="N18" s="8">
        <f t="shared" si="1"/>
        <v>0</v>
      </c>
      <c r="O18" s="15"/>
      <c r="P18"/>
      <c r="Q18"/>
    </row>
    <row r="19" spans="2:22" ht="15">
      <c r="B19" s="14"/>
      <c r="C19" s="52" t="s">
        <v>5</v>
      </c>
      <c r="D19" s="7">
        <f>IFERROR(SUMIF($H$8:$H$37,C19,$K$8:$K$37)/$K$4,0)</f>
        <v>0</v>
      </c>
      <c r="E19" s="53">
        <f>SUMIFS($N$8:$N$37,$H$8:$H$37,$C19)</f>
        <v>0</v>
      </c>
      <c r="F19"/>
      <c r="G19" s="30"/>
      <c r="H19" s="9" t="s">
        <v>10</v>
      </c>
      <c r="I19" s="9" t="s">
        <v>15</v>
      </c>
      <c r="J19" s="23"/>
      <c r="K19" s="24"/>
      <c r="L19" s="25"/>
      <c r="M19" s="7">
        <f t="shared" si="0"/>
        <v>0</v>
      </c>
      <c r="N19" s="8">
        <f t="shared" si="1"/>
        <v>0</v>
      </c>
      <c r="O19" s="15"/>
      <c r="P19"/>
      <c r="Q19"/>
    </row>
    <row r="20" spans="2:22" ht="15">
      <c r="B20" s="14"/>
      <c r="C20" s="52" t="s">
        <v>10</v>
      </c>
      <c r="D20" s="7">
        <f>IFERROR(SUMIF($H$8:$H$37,C20,$K$8:$K$37)/$K$4,0)</f>
        <v>0</v>
      </c>
      <c r="E20" s="53">
        <f>SUMIFS($N$8:$N$37,$H$8:$H$37,$C20)</f>
        <v>0</v>
      </c>
      <c r="F20"/>
      <c r="G20" s="30"/>
      <c r="H20" s="9" t="s">
        <v>10</v>
      </c>
      <c r="I20" s="9" t="s">
        <v>15</v>
      </c>
      <c r="J20" s="23"/>
      <c r="K20" s="24"/>
      <c r="L20" s="25"/>
      <c r="M20" s="7">
        <f t="shared" si="0"/>
        <v>0</v>
      </c>
      <c r="N20" s="8">
        <f t="shared" si="1"/>
        <v>0</v>
      </c>
      <c r="O20" s="15"/>
      <c r="P20"/>
      <c r="Q20"/>
    </row>
    <row r="21" spans="2:22" ht="15">
      <c r="B21" s="14"/>
      <c r="C21" s="54" t="s">
        <v>19</v>
      </c>
      <c r="D21" s="28">
        <f>SUM(D18:D20)</f>
        <v>0</v>
      </c>
      <c r="E21" s="55">
        <f>SUM(E18:E20)</f>
        <v>0</v>
      </c>
      <c r="F21"/>
      <c r="G21" s="30"/>
      <c r="H21" s="9" t="s">
        <v>10</v>
      </c>
      <c r="I21" s="9" t="s">
        <v>15</v>
      </c>
      <c r="J21" s="23"/>
      <c r="K21" s="24"/>
      <c r="L21" s="25"/>
      <c r="M21" s="7">
        <f t="shared" si="0"/>
        <v>0</v>
      </c>
      <c r="N21" s="8">
        <f t="shared" si="1"/>
        <v>0</v>
      </c>
      <c r="O21" s="15"/>
      <c r="P21"/>
      <c r="Q21"/>
    </row>
    <row r="22" spans="2:22" ht="15">
      <c r="B22" s="14"/>
      <c r="C22" s="56"/>
      <c r="D22" s="6"/>
      <c r="E22" s="57"/>
      <c r="F22"/>
      <c r="G22" s="30"/>
      <c r="H22" s="9" t="s">
        <v>10</v>
      </c>
      <c r="I22" s="9" t="s">
        <v>15</v>
      </c>
      <c r="J22" s="23"/>
      <c r="K22" s="24"/>
      <c r="L22" s="25"/>
      <c r="M22" s="7">
        <f t="shared" si="0"/>
        <v>0</v>
      </c>
      <c r="N22" s="8">
        <f t="shared" si="1"/>
        <v>0</v>
      </c>
      <c r="O22" s="15"/>
      <c r="P22"/>
      <c r="Q22"/>
    </row>
    <row r="23" spans="2:22" ht="15">
      <c r="B23" s="14"/>
      <c r="C23" s="42"/>
      <c r="D23" s="32"/>
      <c r="E23" s="43"/>
      <c r="F23"/>
      <c r="G23" s="30"/>
      <c r="H23" s="9" t="s">
        <v>10</v>
      </c>
      <c r="I23" s="9" t="s">
        <v>15</v>
      </c>
      <c r="J23" s="23"/>
      <c r="K23" s="24"/>
      <c r="L23" s="25"/>
      <c r="M23" s="7">
        <f t="shared" si="0"/>
        <v>0</v>
      </c>
      <c r="N23" s="8">
        <f t="shared" si="1"/>
        <v>0</v>
      </c>
      <c r="O23" s="15"/>
      <c r="P23"/>
      <c r="Q23"/>
    </row>
    <row r="24" spans="2:22" ht="15">
      <c r="B24" s="14"/>
      <c r="C24" s="51" t="s">
        <v>0</v>
      </c>
      <c r="D24" s="17" t="s">
        <v>4</v>
      </c>
      <c r="E24" s="45" t="s">
        <v>18</v>
      </c>
      <c r="F24"/>
      <c r="G24" s="30"/>
      <c r="H24" s="9" t="s">
        <v>10</v>
      </c>
      <c r="I24" s="9" t="s">
        <v>15</v>
      </c>
      <c r="J24" s="23"/>
      <c r="K24" s="24"/>
      <c r="L24" s="25"/>
      <c r="M24" s="7">
        <f t="shared" si="0"/>
        <v>0</v>
      </c>
      <c r="N24" s="8">
        <f t="shared" si="1"/>
        <v>0</v>
      </c>
      <c r="O24" s="15"/>
    </row>
    <row r="25" spans="2:22" ht="15">
      <c r="B25" s="14"/>
      <c r="C25" s="52" t="s">
        <v>1</v>
      </c>
      <c r="D25" s="7">
        <f t="shared" ref="D25:D30" si="2">IFERROR(SUMIF($I$8:$I$37,C25,$K$8:$K$37)/$K$4,0)</f>
        <v>0</v>
      </c>
      <c r="E25" s="53">
        <f t="shared" ref="E25:E30" si="3">SUMIFS($N$8:$N$37,$I$8:$I$37,$C25)</f>
        <v>0</v>
      </c>
      <c r="F25"/>
      <c r="G25" s="30"/>
      <c r="H25" s="9" t="s">
        <v>10</v>
      </c>
      <c r="I25" s="9" t="s">
        <v>15</v>
      </c>
      <c r="J25" s="23"/>
      <c r="K25" s="24"/>
      <c r="L25" s="25"/>
      <c r="M25" s="7">
        <f t="shared" si="0"/>
        <v>0</v>
      </c>
      <c r="N25" s="8">
        <f t="shared" si="1"/>
        <v>0</v>
      </c>
      <c r="O25" s="15"/>
    </row>
    <row r="26" spans="2:22" ht="15">
      <c r="B26" s="14"/>
      <c r="C26" s="52" t="s">
        <v>2</v>
      </c>
      <c r="D26" s="7">
        <f t="shared" si="2"/>
        <v>0</v>
      </c>
      <c r="E26" s="53">
        <f t="shared" si="3"/>
        <v>0</v>
      </c>
      <c r="F26"/>
      <c r="G26" s="30"/>
      <c r="H26" s="9" t="s">
        <v>10</v>
      </c>
      <c r="I26" s="9" t="s">
        <v>15</v>
      </c>
      <c r="J26" s="23"/>
      <c r="K26" s="24"/>
      <c r="L26" s="25"/>
      <c r="M26" s="7">
        <f t="shared" si="0"/>
        <v>0</v>
      </c>
      <c r="N26" s="8">
        <f t="shared" si="1"/>
        <v>0</v>
      </c>
      <c r="O26" s="15"/>
    </row>
    <row r="27" spans="2:22" ht="15">
      <c r="B27" s="14"/>
      <c r="C27" s="52" t="s">
        <v>3</v>
      </c>
      <c r="D27" s="7">
        <f t="shared" si="2"/>
        <v>0</v>
      </c>
      <c r="E27" s="53">
        <f t="shared" si="3"/>
        <v>0</v>
      </c>
      <c r="F27"/>
      <c r="G27" s="30"/>
      <c r="H27" s="9" t="s">
        <v>10</v>
      </c>
      <c r="I27" s="9" t="s">
        <v>15</v>
      </c>
      <c r="J27" s="23"/>
      <c r="K27" s="24"/>
      <c r="L27" s="25"/>
      <c r="M27" s="7">
        <f t="shared" si="0"/>
        <v>0</v>
      </c>
      <c r="N27" s="8">
        <f t="shared" si="1"/>
        <v>0</v>
      </c>
      <c r="O27" s="15"/>
    </row>
    <row r="28" spans="2:22" ht="15">
      <c r="B28" s="14"/>
      <c r="C28" s="52" t="s">
        <v>5</v>
      </c>
      <c r="D28" s="7">
        <f t="shared" si="2"/>
        <v>0</v>
      </c>
      <c r="E28" s="53">
        <f t="shared" si="3"/>
        <v>0</v>
      </c>
      <c r="F28"/>
      <c r="G28" s="30"/>
      <c r="H28" s="9" t="s">
        <v>10</v>
      </c>
      <c r="I28" s="9" t="s">
        <v>15</v>
      </c>
      <c r="J28" s="23"/>
      <c r="K28" s="24"/>
      <c r="L28" s="25"/>
      <c r="M28" s="7">
        <f t="shared" si="0"/>
        <v>0</v>
      </c>
      <c r="N28" s="8">
        <f t="shared" si="1"/>
        <v>0</v>
      </c>
      <c r="O28" s="15"/>
    </row>
    <row r="29" spans="2:22" ht="15">
      <c r="B29" s="14"/>
      <c r="C29" s="52" t="s">
        <v>8</v>
      </c>
      <c r="D29" s="7">
        <f t="shared" si="2"/>
        <v>0</v>
      </c>
      <c r="E29" s="53">
        <f t="shared" si="3"/>
        <v>0</v>
      </c>
      <c r="F29"/>
      <c r="G29" s="30"/>
      <c r="H29" s="9" t="s">
        <v>10</v>
      </c>
      <c r="I29" s="9" t="s">
        <v>15</v>
      </c>
      <c r="J29" s="23"/>
      <c r="K29" s="24"/>
      <c r="L29" s="25"/>
      <c r="M29" s="7">
        <f t="shared" si="0"/>
        <v>0</v>
      </c>
      <c r="N29" s="8">
        <f t="shared" si="1"/>
        <v>0</v>
      </c>
      <c r="O29" s="15"/>
    </row>
    <row r="30" spans="2:22" ht="15">
      <c r="B30" s="14"/>
      <c r="C30" s="52" t="s">
        <v>15</v>
      </c>
      <c r="D30" s="7">
        <f t="shared" si="2"/>
        <v>0</v>
      </c>
      <c r="E30" s="53">
        <f t="shared" si="3"/>
        <v>0</v>
      </c>
      <c r="F30"/>
      <c r="G30" s="30"/>
      <c r="H30" s="9" t="s">
        <v>10</v>
      </c>
      <c r="I30" s="9" t="s">
        <v>15</v>
      </c>
      <c r="J30" s="23"/>
      <c r="K30" s="24"/>
      <c r="L30" s="25"/>
      <c r="M30" s="7">
        <f t="shared" si="0"/>
        <v>0</v>
      </c>
      <c r="N30" s="8">
        <f t="shared" si="1"/>
        <v>0</v>
      </c>
      <c r="O30" s="15"/>
    </row>
    <row r="31" spans="2:22" ht="15">
      <c r="B31" s="14"/>
      <c r="C31" s="54" t="s">
        <v>19</v>
      </c>
      <c r="D31" s="28">
        <f>SUM(D25:D30)</f>
        <v>0</v>
      </c>
      <c r="E31" s="55">
        <f>SUM(E25:E30)</f>
        <v>0</v>
      </c>
      <c r="F31"/>
      <c r="G31" s="30"/>
      <c r="H31" s="9" t="s">
        <v>10</v>
      </c>
      <c r="I31" s="9" t="s">
        <v>15</v>
      </c>
      <c r="J31" s="23"/>
      <c r="K31" s="24"/>
      <c r="L31" s="25"/>
      <c r="M31" s="7">
        <f t="shared" si="0"/>
        <v>0</v>
      </c>
      <c r="N31" s="8">
        <f t="shared" si="1"/>
        <v>0</v>
      </c>
      <c r="O31" s="15"/>
    </row>
    <row r="32" spans="2:22" ht="15">
      <c r="B32" s="14"/>
      <c r="C32" s="73"/>
      <c r="D32" s="74"/>
      <c r="E32" s="75"/>
      <c r="F32"/>
      <c r="G32" s="30"/>
      <c r="H32" s="9" t="s">
        <v>10</v>
      </c>
      <c r="I32" s="9" t="s">
        <v>15</v>
      </c>
      <c r="J32" s="23"/>
      <c r="K32" s="24"/>
      <c r="L32" s="25"/>
      <c r="M32" s="7">
        <f t="shared" si="0"/>
        <v>0</v>
      </c>
      <c r="N32" s="8">
        <f t="shared" si="1"/>
        <v>0</v>
      </c>
      <c r="O32" s="15"/>
    </row>
    <row r="33" spans="2:15" ht="15">
      <c r="B33" s="14"/>
      <c r="C33"/>
      <c r="D33"/>
      <c r="E33"/>
      <c r="F33"/>
      <c r="G33" s="30"/>
      <c r="H33" s="9" t="s">
        <v>10</v>
      </c>
      <c r="I33" s="9" t="s">
        <v>15</v>
      </c>
      <c r="J33" s="23"/>
      <c r="K33" s="24"/>
      <c r="L33" s="25"/>
      <c r="M33" s="7">
        <f t="shared" si="0"/>
        <v>0</v>
      </c>
      <c r="N33" s="8">
        <f t="shared" si="1"/>
        <v>0</v>
      </c>
      <c r="O33" s="15"/>
    </row>
    <row r="34" spans="2:15" ht="15">
      <c r="B34" s="14"/>
      <c r="C34" s="32"/>
      <c r="D34" s="32"/>
      <c r="E34" s="32"/>
      <c r="F34"/>
      <c r="G34" s="30"/>
      <c r="H34" s="9" t="s">
        <v>10</v>
      </c>
      <c r="I34" s="9" t="s">
        <v>15</v>
      </c>
      <c r="J34" s="23"/>
      <c r="K34" s="24"/>
      <c r="L34" s="25"/>
      <c r="M34" s="7">
        <f t="shared" si="0"/>
        <v>0</v>
      </c>
      <c r="N34" s="8">
        <f t="shared" si="1"/>
        <v>0</v>
      </c>
      <c r="O34" s="15"/>
    </row>
    <row r="35" spans="2:15" ht="15">
      <c r="B35" s="14"/>
      <c r="C35" s="32"/>
      <c r="D35" s="32"/>
      <c r="E35" s="32"/>
      <c r="G35" s="30"/>
      <c r="H35" s="9" t="s">
        <v>10</v>
      </c>
      <c r="I35" s="9" t="s">
        <v>15</v>
      </c>
      <c r="J35" s="23"/>
      <c r="K35" s="24"/>
      <c r="L35" s="25"/>
      <c r="M35" s="7">
        <f t="shared" si="0"/>
        <v>0</v>
      </c>
      <c r="N35" s="8">
        <f t="shared" si="1"/>
        <v>0</v>
      </c>
      <c r="O35" s="15"/>
    </row>
    <row r="36" spans="2:15" ht="15">
      <c r="B36" s="14"/>
      <c r="C36" s="32"/>
      <c r="D36" s="32"/>
      <c r="E36" s="32"/>
      <c r="G36" s="30"/>
      <c r="H36" s="9" t="s">
        <v>10</v>
      </c>
      <c r="I36" s="9" t="s">
        <v>15</v>
      </c>
      <c r="J36" s="23"/>
      <c r="K36" s="24"/>
      <c r="L36" s="25"/>
      <c r="M36" s="7">
        <f t="shared" si="0"/>
        <v>0</v>
      </c>
      <c r="N36" s="8">
        <f t="shared" si="1"/>
        <v>0</v>
      </c>
      <c r="O36" s="15"/>
    </row>
    <row r="37" spans="2:15" ht="15">
      <c r="B37" s="14"/>
      <c r="C37" s="32"/>
      <c r="D37" s="32"/>
      <c r="E37" s="32"/>
      <c r="G37" s="30"/>
      <c r="H37" s="9" t="s">
        <v>10</v>
      </c>
      <c r="I37" s="9" t="s">
        <v>15</v>
      </c>
      <c r="J37" s="23"/>
      <c r="K37" s="24"/>
      <c r="L37" s="25"/>
      <c r="M37" s="7">
        <f t="shared" si="0"/>
        <v>0</v>
      </c>
      <c r="N37" s="8">
        <f t="shared" si="1"/>
        <v>0</v>
      </c>
      <c r="O37" s="15"/>
    </row>
    <row r="38" spans="2:15">
      <c r="B38" s="14"/>
      <c r="C38" s="32"/>
      <c r="D38" s="32"/>
      <c r="E38" s="32"/>
      <c r="G38" s="31"/>
      <c r="O38" s="15"/>
    </row>
    <row r="39" spans="2:15">
      <c r="B39" s="18"/>
      <c r="C39" s="38"/>
      <c r="D39" s="38"/>
      <c r="E39" s="38"/>
      <c r="F39" s="19"/>
      <c r="G39" s="19"/>
      <c r="H39" s="19"/>
      <c r="I39" s="19"/>
      <c r="J39" s="19"/>
      <c r="K39" s="20"/>
      <c r="L39" s="20"/>
      <c r="M39" s="20"/>
      <c r="N39" s="20"/>
      <c r="O39" s="21"/>
    </row>
  </sheetData>
  <sheetProtection algorithmName="SHA-512" hashValue="Efw5qmJd0XqFuNhJGsdLdooD1Fkb8uZEzI7z/tk6p9EXEkk0143CblBZsHgZr/2jiNYNsTI7dKHzrPIOCnHHdA==" saltValue="//hC+yRPZ3wwxbQlgbauJA==" spinCount="100000" sheet="1" objects="1" formatCells="0" formatColumns="0" formatRows="0"/>
  <sortState xmlns:xlrd2="http://schemas.microsoft.com/office/spreadsheetml/2017/richdata2" ref="I8:N37">
    <sortCondition ref="I8:I37"/>
    <sortCondition ref="J8:J37"/>
    <sortCondition descending="1" ref="K8:K37"/>
  </sortState>
  <mergeCells count="11">
    <mergeCell ref="C3:E3"/>
    <mergeCell ref="H4:I4"/>
    <mergeCell ref="L4:L5"/>
    <mergeCell ref="E9:E10"/>
    <mergeCell ref="D9:D10"/>
    <mergeCell ref="C15:E15"/>
    <mergeCell ref="C9:C10"/>
    <mergeCell ref="M4:M5"/>
    <mergeCell ref="N4:N5"/>
    <mergeCell ref="C6:E6"/>
    <mergeCell ref="K4:K5"/>
  </mergeCells>
  <phoneticPr fontId="2" type="noConversion"/>
  <conditionalFormatting sqref="M8:M37 E18:E21 E25:E31">
    <cfRule type="expression" dxfId="1" priority="10">
      <formula>$L$6="Variação fora do padrão"</formula>
    </cfRule>
  </conditionalFormatting>
  <conditionalFormatting sqref="N6 N8:N37">
    <cfRule type="expression" dxfId="0" priority="9">
      <formula>$L$4=""</formula>
    </cfRule>
  </conditionalFormatting>
  <dataValidations count="2">
    <dataValidation type="list" allowBlank="1" showInputMessage="1" showErrorMessage="1" sqref="I8:I37" xr:uid="{145B0A58-DFD3-47FE-A8EE-836FECE2475A}">
      <formula1>$C$25:$C$30</formula1>
    </dataValidation>
    <dataValidation type="list" allowBlank="1" showInputMessage="1" showErrorMessage="1" sqref="H8:H37" xr:uid="{6892D525-59AE-4926-B39C-C94DD5D00F40}">
      <formula1>$C$18:$C$20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Como Definir Meta de Compras</vt:lpstr>
      <vt:lpstr>Instruções de Uso da Planilha</vt:lpstr>
      <vt:lpstr>Gerar Meta de Compras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 Lima</dc:creator>
  <cp:lastModifiedBy>Wagner Lima</cp:lastModifiedBy>
  <dcterms:created xsi:type="dcterms:W3CDTF">2021-02-10T13:04:49Z</dcterms:created>
  <dcterms:modified xsi:type="dcterms:W3CDTF">2025-10-16T12:52:44Z</dcterms:modified>
</cp:coreProperties>
</file>